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12045"/>
  </bookViews>
  <sheets>
    <sheet name="2016" sheetId="1" r:id="rId1"/>
  </sheets>
  <definedNames>
    <definedName name="_xlnm.Print_Titles" localSheetId="0">'2016'!$A:$A,'2016'!$2:$3</definedName>
  </definedNames>
  <calcPr calcId="125725"/>
</workbook>
</file>

<file path=xl/calcChain.xml><?xml version="1.0" encoding="utf-8"?>
<calcChain xmlns="http://schemas.openxmlformats.org/spreadsheetml/2006/main">
  <c r="AM73" i="1"/>
  <c r="AM70"/>
  <c r="AI91"/>
  <c r="AK91"/>
  <c r="M91" l="1"/>
  <c r="K91" l="1"/>
  <c r="D91"/>
  <c r="X16" l="1"/>
  <c r="I91" l="1"/>
  <c r="AM62" l="1"/>
  <c r="AM76"/>
  <c r="X85"/>
  <c r="X79"/>
  <c r="X29"/>
  <c r="X27"/>
  <c r="X5"/>
  <c r="X47"/>
  <c r="X49"/>
  <c r="AM90"/>
  <c r="AA95" l="1"/>
  <c r="R91"/>
  <c r="AM63" l="1"/>
  <c r="AM16"/>
  <c r="AM21" l="1"/>
  <c r="O98"/>
  <c r="O91"/>
  <c r="AM56" l="1"/>
  <c r="AM85" l="1"/>
  <c r="AM84"/>
  <c r="U91"/>
  <c r="AM66" l="1"/>
  <c r="AM58"/>
  <c r="AM72"/>
  <c r="AM24" l="1"/>
  <c r="AM59"/>
  <c r="AM60"/>
  <c r="AM61"/>
  <c r="AM64"/>
  <c r="AM49"/>
  <c r="AM67"/>
  <c r="AM50"/>
  <c r="AM54"/>
  <c r="AM69"/>
  <c r="F98"/>
  <c r="AM18" l="1"/>
  <c r="AM4" l="1"/>
  <c r="AM38"/>
  <c r="AM29"/>
  <c r="AM37" l="1"/>
  <c r="AM40"/>
  <c r="AD98"/>
  <c r="W98" l="1"/>
  <c r="X91"/>
  <c r="W91"/>
  <c r="AG91" l="1"/>
  <c r="AE91"/>
  <c r="AD91"/>
  <c r="AA98"/>
  <c r="AB91"/>
  <c r="AA91"/>
  <c r="AM89" l="1"/>
  <c r="AM77" l="1"/>
  <c r="AM86" l="1"/>
  <c r="AM12" l="1"/>
  <c r="T98" l="1"/>
  <c r="T91"/>
  <c r="AM53" l="1"/>
  <c r="AM39"/>
  <c r="AM23"/>
  <c r="AM36"/>
  <c r="AM35"/>
  <c r="AM68"/>
  <c r="AM22"/>
  <c r="AM88"/>
  <c r="AM19"/>
  <c r="AM87"/>
  <c r="AM46"/>
  <c r="AM17"/>
  <c r="AM15"/>
  <c r="AM82"/>
  <c r="AM14"/>
  <c r="AM65"/>
  <c r="AM31"/>
  <c r="AM13"/>
  <c r="AM80"/>
  <c r="AM79"/>
  <c r="AM11"/>
  <c r="AM10"/>
  <c r="AM30"/>
  <c r="AM9"/>
  <c r="AM78"/>
  <c r="AM8"/>
  <c r="AM75"/>
  <c r="AM25"/>
  <c r="AM5"/>
  <c r="AM33" l="1"/>
  <c r="AM81"/>
  <c r="AM42"/>
  <c r="AM20"/>
  <c r="AM34"/>
  <c r="AM57"/>
  <c r="AM83"/>
  <c r="AM27"/>
  <c r="AM74"/>
  <c r="AM7" l="1"/>
  <c r="AM32"/>
  <c r="AM45" l="1"/>
  <c r="AM6"/>
  <c r="AM26" l="1"/>
  <c r="AM28"/>
  <c r="AM55" l="1"/>
  <c r="P91"/>
  <c r="G91" l="1"/>
  <c r="AM52" l="1"/>
  <c r="F91"/>
  <c r="AM51" l="1"/>
  <c r="AM48" l="1"/>
  <c r="AM47" l="1"/>
  <c r="AM44" l="1"/>
  <c r="AM43" l="1"/>
  <c r="AM41" l="1"/>
  <c r="AM91" s="1"/>
</calcChain>
</file>

<file path=xl/sharedStrings.xml><?xml version="1.0" encoding="utf-8"?>
<sst xmlns="http://schemas.openxmlformats.org/spreadsheetml/2006/main" count="259" uniqueCount="149">
  <si>
    <t>Navn</t>
  </si>
  <si>
    <t>Amalie Kanstrup</t>
  </si>
  <si>
    <t>Ane Emilie Nielsen</t>
  </si>
  <si>
    <t>Betina Pedersen</t>
  </si>
  <si>
    <t>Caroline Beck</t>
  </si>
  <si>
    <t>Christie Prøhl</t>
  </si>
  <si>
    <t>Emil Houlborg</t>
  </si>
  <si>
    <t>Frederik Mark Mortensen</t>
  </si>
  <si>
    <t xml:space="preserve">Helene Levring </t>
  </si>
  <si>
    <t>Ida Marie Nielsen</t>
  </si>
  <si>
    <t>Johan Bækgaard Rasmussen</t>
  </si>
  <si>
    <t>Johan Nielsen</t>
  </si>
  <si>
    <t>Karoline Vasegaard</t>
  </si>
  <si>
    <t>Laura Davidsen Nielsen</t>
  </si>
  <si>
    <t>Louise Houe Andersen</t>
  </si>
  <si>
    <t>Mathias Pedersen</t>
  </si>
  <si>
    <t>Mikkel Weis Kallesøe</t>
  </si>
  <si>
    <t>Rasmus Jørgensen</t>
  </si>
  <si>
    <t>Rebecca Jacobsen</t>
  </si>
  <si>
    <t>Sebastian Leimbeck</t>
  </si>
  <si>
    <t>Sofie Rahbek Hansen</t>
  </si>
  <si>
    <t>Tobias Alstrup Kjær</t>
  </si>
  <si>
    <t>I alt</t>
  </si>
  <si>
    <t>Andreas Schøler</t>
  </si>
  <si>
    <t>Anne Sunesen</t>
  </si>
  <si>
    <t>Anton Kirkegaard Olesen</t>
  </si>
  <si>
    <t>Celeste Pind Therkildsen</t>
  </si>
  <si>
    <t>Josefine Heuer</t>
  </si>
  <si>
    <t>Kathrine Fog</t>
  </si>
  <si>
    <t>Martin Madsen</t>
  </si>
  <si>
    <t>Nicolai Friborg</t>
  </si>
  <si>
    <t>Oliver Widemann Bache</t>
  </si>
  <si>
    <t>Sofie Bruun Boye</t>
  </si>
  <si>
    <t>Antal biler</t>
  </si>
  <si>
    <t>Ida Kristensen</t>
  </si>
  <si>
    <t>Sats pr. kilometer</t>
  </si>
  <si>
    <t>Antal Kilometer (enkelt vej)</t>
  </si>
  <si>
    <t>Pris pr. tur (retur)</t>
  </si>
  <si>
    <t>(-) = SVØMMER SKYLDER</t>
  </si>
  <si>
    <t>Casper G. Kristensen</t>
  </si>
  <si>
    <t>Julie Søgaard</t>
  </si>
  <si>
    <t>Helene Marie Skouvig Andersen</t>
  </si>
  <si>
    <t>Daniel Østerballe</t>
  </si>
  <si>
    <t>Anna Varming</t>
  </si>
  <si>
    <t>Emma Dencker</t>
  </si>
  <si>
    <t>Josephine Larsen</t>
  </si>
  <si>
    <t>Katja Møller Madsen</t>
  </si>
  <si>
    <t>Louise Sunesen</t>
  </si>
  <si>
    <t>Mathilde Von Lillienskjold</t>
  </si>
  <si>
    <t>Nanna Søgaard</t>
  </si>
  <si>
    <t>Sarah Bundgaard</t>
  </si>
  <si>
    <t>Sille Mortensen</t>
  </si>
  <si>
    <t>Jakob Vingborg</t>
  </si>
  <si>
    <t>Marcus Pedersen</t>
  </si>
  <si>
    <t>Cecillie Ohn Kirkegaard</t>
  </si>
  <si>
    <t>Mads Peter Hansen</t>
  </si>
  <si>
    <t>Mikkel Riis</t>
  </si>
  <si>
    <t>Maria Aakmann Andersen</t>
  </si>
  <si>
    <t>Lucas Hedegaard</t>
  </si>
  <si>
    <t>Lea Kjær Kristensen</t>
  </si>
  <si>
    <t>Sofie Madsen</t>
  </si>
  <si>
    <t>Anders Elsborg</t>
  </si>
  <si>
    <t>Andreas Knage</t>
  </si>
  <si>
    <t>Andreas Weis Kallesøe</t>
  </si>
  <si>
    <t>Emma Christensen</t>
  </si>
  <si>
    <t>Kørepenge til chauffør</t>
  </si>
  <si>
    <t>Daniel Grimm</t>
  </si>
  <si>
    <t>Startgebyr mv.</t>
  </si>
  <si>
    <t>Lasse Fechter</t>
  </si>
  <si>
    <t>Louise Dalsgaard Liboriussen</t>
  </si>
  <si>
    <t>Alberthe Skovborg Hansen</t>
  </si>
  <si>
    <t>Ben Hegyi</t>
  </si>
  <si>
    <t>Caroline Kirisberg Villadsen</t>
  </si>
  <si>
    <t>Elisabeth Vingborg</t>
  </si>
  <si>
    <t>Freja Jungersen Nielsen</t>
  </si>
  <si>
    <t>Kasper Henriksen</t>
  </si>
  <si>
    <t>Majken Haarup</t>
  </si>
  <si>
    <t>Malena Pind Therkildsen</t>
  </si>
  <si>
    <t>Maria Østergaard Nielsen</t>
  </si>
  <si>
    <t>Rikke Ulrich Struntze Sørensen</t>
  </si>
  <si>
    <t>Sofie Reinholdt Andreasen</t>
  </si>
  <si>
    <t>Andet:</t>
  </si>
  <si>
    <t>Alberte Boldsen Salicath</t>
  </si>
  <si>
    <t>Anders Schulz</t>
  </si>
  <si>
    <t>Lars K S Andersen</t>
  </si>
  <si>
    <t>Laura Glerup Jensen</t>
  </si>
  <si>
    <t>Laust Moesgaard</t>
  </si>
  <si>
    <t>Lea Moesgaard</t>
  </si>
  <si>
    <t>Selma Skipper</t>
  </si>
  <si>
    <t>30.1. For meget betalt.</t>
  </si>
  <si>
    <t>Oscar Rundqvist</t>
  </si>
  <si>
    <t>Frederik Dalsgaard Liboriussen</t>
  </si>
  <si>
    <t>FEBRUAR 2016 til JUNI 2016</t>
  </si>
  <si>
    <t>MVC Vildbjerg 17.1.2016</t>
  </si>
  <si>
    <t>Limfjordscup Struer. 30.1.2016</t>
  </si>
  <si>
    <t>Er refunderet sammen med 2. halvår 2015</t>
  </si>
  <si>
    <t>DGI Landsmesterskab 2016, Ikast 12.3.16 - 13.03.16</t>
  </si>
  <si>
    <t>Hjørring Park Vendia Swim Cup 2016 29.4.16 - 01.05.16</t>
  </si>
  <si>
    <t>19th DANISH INTERNATIONAL SWIM CUP, ESBJERG 5.5.16 - 8.5.16</t>
  </si>
  <si>
    <t>Herning Open 2016, 15.04.16 - 17.04.16</t>
  </si>
  <si>
    <t>H.C Andersen Cup, Odense, 27.05.16 - 29.05.16</t>
  </si>
  <si>
    <t>Midtvest Cup Holstebro, 28.5.16</t>
  </si>
  <si>
    <t>5.5. Forplejning retur</t>
  </si>
  <si>
    <t>Danish open 13.-17.4.16</t>
  </si>
  <si>
    <t>13.4 Forplejning retur</t>
  </si>
  <si>
    <t>Ikast</t>
  </si>
  <si>
    <t>Holstebro</t>
  </si>
  <si>
    <t>Odense</t>
  </si>
  <si>
    <t>Esbjerg</t>
  </si>
  <si>
    <t>Hjørring</t>
  </si>
  <si>
    <t>Herning</t>
  </si>
  <si>
    <t>29.4 Betaling for 7 løb</t>
  </si>
  <si>
    <t>Ella Ryberg</t>
  </si>
  <si>
    <t>Cecillie Møller</t>
  </si>
  <si>
    <t>Sofie Pind Sørensen</t>
  </si>
  <si>
    <t>5.5: Retur for 6 løb</t>
  </si>
  <si>
    <t>5.5 1 stk. Kørepenge</t>
  </si>
  <si>
    <t>SparNord Cup, 18. -19. 2016</t>
  </si>
  <si>
    <t>28.5: 2 stk kørepenge</t>
  </si>
  <si>
    <t>28.5: 1 stk kørepenge</t>
  </si>
  <si>
    <t>18.6.: Betaling for 4 løb</t>
  </si>
  <si>
    <t>Midtvest Cup, Viborg 12.3.16</t>
  </si>
  <si>
    <t>12.3 Betaling for 2 løb. 28.5: 2 stk kørepenge. 18.6: Betaling for 6 løb</t>
  </si>
  <si>
    <t>5.5. Forplejning retur + betaling for kørsel.</t>
  </si>
  <si>
    <t>5.5 1 stk. kørepenge</t>
  </si>
  <si>
    <t>5.5 2 stk. kørepenge</t>
  </si>
  <si>
    <t>13.4 Forplejning retur 5.5 Kørepenge retur.</t>
  </si>
  <si>
    <t xml:space="preserve">5.5  og 28.5  1. stk. kørepenge </t>
  </si>
  <si>
    <t>5.5 Kørepenge</t>
  </si>
  <si>
    <t>(Ved spørgsmål kan Louise Houe's (K2) mor Charlotte kontaktes)</t>
  </si>
  <si>
    <t>Ifølge regnskab</t>
  </si>
  <si>
    <t>DÅM gp1, Bellahøj 5.2.16 - 7.2.16</t>
  </si>
  <si>
    <t>Vest Lang Junior/Senior, Århus 18.3.16 - 20.3.16</t>
  </si>
  <si>
    <t>Vest Lang Årgang Thisted 7.4.16 - 10.4.16</t>
  </si>
  <si>
    <t>DM langbane Herning 30.6.16 - 3.7.16</t>
  </si>
  <si>
    <t>Hold</t>
  </si>
  <si>
    <t>Chris Lund Rasmussen</t>
  </si>
  <si>
    <t>DJM langbane Herning 30.6.16 - 3.7.16</t>
  </si>
  <si>
    <t>jacob Varming</t>
  </si>
  <si>
    <t>Jacob Varming</t>
  </si>
  <si>
    <t>DJM-L 447 kr. står ved Jacob</t>
  </si>
  <si>
    <t>Magne Christian Hansen</t>
  </si>
  <si>
    <t>Beløb overført fra Anna HCA</t>
  </si>
  <si>
    <t>Beløb overført fra Mads Peter HCA</t>
  </si>
  <si>
    <t>12.3 Betaling for 2 løb. 29.4 Betaling for 7 løb. 27/5 Betaling for 5 løb.</t>
  </si>
  <si>
    <t>27.5 Betaling for 5 løb</t>
  </si>
  <si>
    <t>27.5 HCA 901 kr. står ved Magne</t>
  </si>
  <si>
    <t>5.5. Forplejning og kørepenge retur Overført til Lea</t>
  </si>
  <si>
    <t>5.5 2 stk. kørepenge Overført til Ane Emilie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</si>
</sst>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,##0_ ;\-#,##0\ "/>
    <numFmt numFmtId="165" formatCode="_ * #,##0.0_ ;_ * \-#,##0.0_ ;_ * &quot;-&quot;??_ ;_ @_ "/>
    <numFmt numFmtId="166" formatCode="_ * #,##0_ ;_ * \-#,##0_ ;_ * &quot;-&quot;??_ ;_ @_ 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10" borderId="11" applyNumberFormat="0" applyAlignment="0" applyProtection="0"/>
    <xf numFmtId="0" fontId="16" fillId="0" borderId="13" applyNumberFormat="0" applyFill="0" applyAlignment="0" applyProtection="0"/>
    <xf numFmtId="0" fontId="17" fillId="11" borderId="14" applyNumberFormat="0" applyAlignment="0" applyProtection="0"/>
    <xf numFmtId="0" fontId="5" fillId="0" borderId="0" applyNumberFormat="0" applyFill="0" applyBorder="0" applyAlignment="0" applyProtection="0"/>
    <xf numFmtId="0" fontId="3" fillId="12" borderId="15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/>
    <xf numFmtId="1" fontId="0" fillId="0" borderId="1" xfId="0" applyNumberFormat="1" applyBorder="1"/>
    <xf numFmtId="164" fontId="0" fillId="0" borderId="0" xfId="0" applyNumberFormat="1" applyBorder="1"/>
    <xf numFmtId="0" fontId="1" fillId="0" borderId="4" xfId="0" applyFont="1" applyBorder="1"/>
    <xf numFmtId="0" fontId="3" fillId="2" borderId="3" xfId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0" fillId="2" borderId="3" xfId="1" applyFont="1" applyFill="1" applyBorder="1" applyAlignment="1">
      <alignment wrapText="1"/>
    </xf>
    <xf numFmtId="165" fontId="0" fillId="0" borderId="0" xfId="2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0" fillId="0" borderId="2" xfId="2" applyNumberFormat="1" applyFont="1" applyBorder="1"/>
    <xf numFmtId="0" fontId="5" fillId="0" borderId="0" xfId="0" applyFont="1"/>
    <xf numFmtId="0" fontId="0" fillId="0" borderId="1" xfId="0" applyFill="1" applyBorder="1"/>
    <xf numFmtId="0" fontId="0" fillId="0" borderId="6" xfId="0" applyBorder="1"/>
    <xf numFmtId="166" fontId="0" fillId="0" borderId="6" xfId="2" applyNumberFormat="1" applyFont="1" applyBorder="1"/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164" fontId="1" fillId="5" borderId="7" xfId="0" applyNumberFormat="1" applyFont="1" applyFill="1" applyBorder="1"/>
    <xf numFmtId="0" fontId="0" fillId="5" borderId="7" xfId="0" applyFill="1" applyBorder="1"/>
    <xf numFmtId="164" fontId="1" fillId="4" borderId="1" xfId="0" applyNumberFormat="1" applyFont="1" applyFill="1" applyBorder="1"/>
    <xf numFmtId="164" fontId="1" fillId="4" borderId="6" xfId="0" applyNumberFormat="1" applyFont="1" applyFill="1" applyBorder="1"/>
    <xf numFmtId="0" fontId="0" fillId="0" borderId="2" xfId="0" applyFill="1" applyBorder="1" applyAlignment="1">
      <alignment wrapText="1"/>
    </xf>
    <xf numFmtId="0" fontId="2" fillId="0" borderId="0" xfId="0" applyFont="1" applyAlignment="1">
      <alignment horizontal="left" wrapText="1"/>
    </xf>
    <xf numFmtId="43" fontId="1" fillId="0" borderId="4" xfId="2" applyNumberFormat="1" applyFont="1" applyBorder="1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5" borderId="18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37" borderId="0" xfId="0" applyFont="1" applyFill="1"/>
    <xf numFmtId="0" fontId="0" fillId="37" borderId="0" xfId="0" applyFill="1"/>
    <xf numFmtId="166" fontId="0" fillId="37" borderId="0" xfId="2" applyNumberFormat="1" applyFont="1" applyFill="1"/>
    <xf numFmtId="0" fontId="1" fillId="0" borderId="0" xfId="0" applyFont="1" applyAlignment="1">
      <alignment horizont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wrapText="1"/>
    </xf>
    <xf numFmtId="0" fontId="0" fillId="2" borderId="1" xfId="1" applyFont="1" applyFill="1" applyBorder="1" applyAlignment="1">
      <alignment wrapText="1"/>
    </xf>
    <xf numFmtId="0" fontId="3" fillId="2" borderId="1" xfId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2" borderId="5" xfId="1" applyFont="1" applyFill="1" applyBorder="1" applyAlignment="1">
      <alignment wrapText="1"/>
    </xf>
    <xf numFmtId="0" fontId="3" fillId="2" borderId="17" xfId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</cellXfs>
  <cellStyles count="45">
    <cellStyle name="1000-sep (2 dec)" xfId="2" builtinId="3"/>
    <cellStyle name="20 % - Markeringsfarve1" xfId="21" builtinId="30" customBuiltin="1"/>
    <cellStyle name="20 % - Markeringsfarve2" xfId="25" builtinId="34" customBuiltin="1"/>
    <cellStyle name="20 % - Markeringsfarve3" xfId="29" builtinId="38" customBuiltin="1"/>
    <cellStyle name="20 % - Markeringsfarve4" xfId="33" builtinId="42" customBuiltin="1"/>
    <cellStyle name="20 % - Markeringsfarve5" xfId="37" builtinId="46" customBuiltin="1"/>
    <cellStyle name="20 % - Markeringsfarve6" xfId="41" builtinId="50" customBuiltin="1"/>
    <cellStyle name="40 % - Markeringsfarve1" xfId="22" builtinId="31" customBuiltin="1"/>
    <cellStyle name="40 % - Markeringsfarve2" xfId="26" builtinId="35" customBuiltin="1"/>
    <cellStyle name="40 % - Markeringsfarve3" xfId="30" builtinId="39" customBuiltin="1"/>
    <cellStyle name="40 % - Markeringsfarve4" xfId="34" builtinId="43" customBuiltin="1"/>
    <cellStyle name="40 % - Markeringsfarve5" xfId="38" builtinId="47" customBuiltin="1"/>
    <cellStyle name="40 % - Markeringsfarve6" xfId="42" builtinId="51" customBuiltin="1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4" xfId="35" builtinId="44" customBuiltin="1"/>
    <cellStyle name="60 % - Markeringsfarve5" xfId="39" builtinId="48" customBuiltin="1"/>
    <cellStyle name="60 % - Markerings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Forklarende tekst" xfId="18" builtinId="53" customBuiltin="1"/>
    <cellStyle name="God" xfId="8" builtinId="26" customBuiltin="1"/>
    <cellStyle name="Input" xfId="11" builtinId="20" customBuiltin="1"/>
    <cellStyle name="Kontroller celle" xfId="15" builtinId="23" customBuiltin="1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ormal" xfId="0" builtinId="0"/>
    <cellStyle name="Normal 2" xfId="44"/>
    <cellStyle name="Normal 4" xfId="1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Sammenkædet celle" xfId="14" builtinId="24" customBuiltin="1"/>
    <cellStyle name="Titel" xfId="3" builtinId="15" customBuiltin="1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2"/>
  <sheetViews>
    <sheetView tabSelected="1" topLeftCell="A40" zoomScale="110" zoomScaleNormal="110" workbookViewId="0">
      <pane xSplit="2" topLeftCell="Y1" activePane="topRight" state="frozen"/>
      <selection pane="topRight" activeCell="B72" sqref="B72"/>
    </sheetView>
  </sheetViews>
  <sheetFormatPr defaultRowHeight="15"/>
  <cols>
    <col min="1" max="1" width="30.140625" customWidth="1"/>
    <col min="2" max="2" width="4.42578125" style="38" bestFit="1" customWidth="1"/>
    <col min="3" max="3" width="1.140625" style="38" customWidth="1"/>
    <col min="4" max="4" width="11.7109375" style="38" customWidth="1"/>
    <col min="5" max="5" width="1.140625" style="38" customWidth="1"/>
    <col min="6" max="6" width="10.7109375" customWidth="1"/>
    <col min="7" max="7" width="10.140625" customWidth="1"/>
    <col min="8" max="8" width="1.28515625" customWidth="1"/>
    <col min="9" max="9" width="10.140625" style="38" customWidth="1"/>
    <col min="10" max="10" width="1.28515625" style="38" customWidth="1"/>
    <col min="11" max="11" width="11.85546875" style="38" customWidth="1"/>
    <col min="12" max="12" width="1.28515625" style="38" customWidth="1"/>
    <col min="13" max="13" width="11.5703125" style="38" customWidth="1"/>
    <col min="14" max="14" width="1.28515625" style="38" customWidth="1"/>
    <col min="15" max="15" width="10.7109375" style="19" customWidth="1"/>
    <col min="16" max="16" width="10.140625" customWidth="1"/>
    <col min="17" max="17" width="1" style="38" customWidth="1"/>
    <col min="18" max="18" width="10.140625" style="38" customWidth="1"/>
    <col min="19" max="19" width="1.28515625" customWidth="1"/>
    <col min="20" max="20" width="10.7109375" customWidth="1"/>
    <col min="21" max="21" width="10.7109375" style="38" customWidth="1"/>
    <col min="22" max="22" width="1.28515625" customWidth="1"/>
    <col min="23" max="23" width="10.7109375" customWidth="1"/>
    <col min="24" max="24" width="10.140625" customWidth="1"/>
    <col min="25" max="26" width="1.28515625" customWidth="1"/>
    <col min="27" max="27" width="10.7109375" customWidth="1"/>
    <col min="28" max="28" width="10.140625" customWidth="1"/>
    <col min="29" max="29" width="1.28515625" customWidth="1"/>
    <col min="30" max="30" width="10.7109375" customWidth="1"/>
    <col min="31" max="31" width="10.140625" customWidth="1"/>
    <col min="32" max="32" width="1.28515625" customWidth="1"/>
    <col min="33" max="33" width="10.140625" customWidth="1"/>
    <col min="34" max="34" width="1.28515625" customWidth="1"/>
    <col min="35" max="35" width="12.140625" style="38" customWidth="1"/>
    <col min="36" max="36" width="1.28515625" style="38" customWidth="1"/>
    <col min="37" max="37" width="12" style="38" customWidth="1"/>
    <col min="38" max="38" width="1.28515625" customWidth="1"/>
    <col min="39" max="39" width="11.7109375" customWidth="1"/>
    <col min="40" max="40" width="25.5703125" customWidth="1"/>
    <col min="41" max="41" width="1.140625" style="38" customWidth="1"/>
    <col min="42" max="42" width="28.140625" style="2" customWidth="1"/>
  </cols>
  <sheetData>
    <row r="1" spans="1:42" ht="37.5">
      <c r="A1" s="36" t="s">
        <v>92</v>
      </c>
      <c r="B1" s="36"/>
      <c r="C1" s="36"/>
      <c r="F1" s="45" t="s">
        <v>129</v>
      </c>
      <c r="G1" s="46"/>
      <c r="H1" s="46"/>
      <c r="I1" s="46"/>
      <c r="J1" s="46"/>
      <c r="K1" s="46"/>
      <c r="L1" s="46"/>
      <c r="M1" s="46"/>
      <c r="N1" s="46"/>
      <c r="O1" s="47"/>
      <c r="P1" s="46"/>
      <c r="Q1" s="46"/>
      <c r="R1" s="46"/>
      <c r="AA1" s="23"/>
      <c r="AG1" s="23"/>
    </row>
    <row r="2" spans="1:42" ht="58.5" customHeight="1">
      <c r="A2" s="7" t="s">
        <v>38</v>
      </c>
      <c r="B2" s="7"/>
      <c r="C2" s="7"/>
      <c r="D2" s="48" t="s">
        <v>131</v>
      </c>
      <c r="F2" s="56" t="s">
        <v>96</v>
      </c>
      <c r="G2" s="57"/>
      <c r="I2" s="41" t="s">
        <v>121</v>
      </c>
      <c r="K2" s="48" t="s">
        <v>132</v>
      </c>
      <c r="M2" s="48" t="s">
        <v>133</v>
      </c>
      <c r="O2" s="58" t="s">
        <v>99</v>
      </c>
      <c r="P2" s="58"/>
      <c r="R2" s="41" t="s">
        <v>103</v>
      </c>
      <c r="T2" s="56" t="s">
        <v>97</v>
      </c>
      <c r="U2" s="56"/>
      <c r="W2" s="56" t="s">
        <v>98</v>
      </c>
      <c r="X2" s="56"/>
      <c r="Y2" s="57"/>
      <c r="AA2" s="56" t="s">
        <v>100</v>
      </c>
      <c r="AB2" s="57"/>
      <c r="AD2" s="56" t="s">
        <v>101</v>
      </c>
      <c r="AE2" s="57"/>
      <c r="AG2" s="41" t="s">
        <v>117</v>
      </c>
      <c r="AI2" s="1" t="s">
        <v>137</v>
      </c>
      <c r="AK2" s="1" t="s">
        <v>134</v>
      </c>
      <c r="AL2" s="35"/>
    </row>
    <row r="3" spans="1:42" ht="72" customHeight="1">
      <c r="A3" s="3" t="s">
        <v>0</v>
      </c>
      <c r="B3" s="49" t="s">
        <v>135</v>
      </c>
      <c r="C3" s="24"/>
      <c r="D3" s="50" t="s">
        <v>130</v>
      </c>
      <c r="F3" s="3" t="s">
        <v>65</v>
      </c>
      <c r="G3" s="3" t="s">
        <v>67</v>
      </c>
      <c r="I3" s="3" t="s">
        <v>67</v>
      </c>
      <c r="K3" s="50" t="s">
        <v>130</v>
      </c>
      <c r="M3" s="50" t="s">
        <v>130</v>
      </c>
      <c r="O3" s="3" t="s">
        <v>65</v>
      </c>
      <c r="P3" s="3" t="s">
        <v>67</v>
      </c>
      <c r="R3" s="3" t="s">
        <v>67</v>
      </c>
      <c r="T3" s="3" t="s">
        <v>65</v>
      </c>
      <c r="U3" s="3" t="s">
        <v>67</v>
      </c>
      <c r="W3" s="3" t="s">
        <v>65</v>
      </c>
      <c r="X3" s="3" t="s">
        <v>67</v>
      </c>
      <c r="AA3" s="3" t="s">
        <v>65</v>
      </c>
      <c r="AB3" s="3" t="s">
        <v>67</v>
      </c>
      <c r="AD3" s="3" t="s">
        <v>65</v>
      </c>
      <c r="AE3" s="3" t="s">
        <v>67</v>
      </c>
      <c r="AG3" s="3" t="s">
        <v>67</v>
      </c>
      <c r="AI3" s="50" t="s">
        <v>130</v>
      </c>
      <c r="AK3" s="50" t="s">
        <v>130</v>
      </c>
      <c r="AM3" s="3" t="s">
        <v>22</v>
      </c>
      <c r="AP3" s="3"/>
    </row>
    <row r="4" spans="1:42">
      <c r="A4" s="51" t="s">
        <v>62</v>
      </c>
      <c r="B4" s="4">
        <v>500</v>
      </c>
      <c r="C4" s="4"/>
      <c r="D4" s="4"/>
      <c r="F4" s="4"/>
      <c r="G4" s="4"/>
      <c r="I4" s="4"/>
      <c r="K4" s="4"/>
      <c r="M4" s="4"/>
      <c r="O4" s="20">
        <v>70</v>
      </c>
      <c r="P4" s="4"/>
      <c r="R4" s="4"/>
      <c r="T4" s="4"/>
      <c r="U4" s="4"/>
      <c r="W4" s="4"/>
      <c r="X4" s="24"/>
      <c r="AA4" s="4"/>
      <c r="AB4" s="4"/>
      <c r="AD4" s="4"/>
      <c r="AE4" s="4"/>
      <c r="AG4" s="4"/>
      <c r="AI4" s="4"/>
      <c r="AK4" s="4"/>
      <c r="AM4" s="33">
        <f t="shared" ref="AM4:AM35" si="0">SUM(D4:AL4)</f>
        <v>70</v>
      </c>
      <c r="AN4" s="51" t="s">
        <v>62</v>
      </c>
      <c r="AO4" s="10"/>
      <c r="AP4" s="6"/>
    </row>
    <row r="5" spans="1:42">
      <c r="A5" s="55" t="s">
        <v>2</v>
      </c>
      <c r="B5" s="4">
        <v>500</v>
      </c>
      <c r="C5" s="4"/>
      <c r="D5" s="4"/>
      <c r="F5" s="4"/>
      <c r="G5" s="4"/>
      <c r="I5" s="4"/>
      <c r="K5" s="4"/>
      <c r="M5" s="4"/>
      <c r="O5" s="20">
        <v>140</v>
      </c>
      <c r="P5" s="4"/>
      <c r="R5" s="4"/>
      <c r="T5" s="4"/>
      <c r="U5" s="4"/>
      <c r="W5" s="4"/>
      <c r="X5" s="4">
        <f>2*-68</f>
        <v>-136</v>
      </c>
      <c r="AA5" s="4"/>
      <c r="AB5" s="4"/>
      <c r="AD5" s="4"/>
      <c r="AE5" s="4"/>
      <c r="AG5" s="4"/>
      <c r="AI5" s="4"/>
      <c r="AK5" s="4"/>
      <c r="AM5" s="33">
        <f t="shared" si="0"/>
        <v>4</v>
      </c>
      <c r="AN5" s="55" t="s">
        <v>2</v>
      </c>
      <c r="AO5" s="10"/>
      <c r="AP5" s="6" t="s">
        <v>125</v>
      </c>
    </row>
    <row r="6" spans="1:42">
      <c r="A6" s="17" t="s">
        <v>136</v>
      </c>
      <c r="B6" s="4">
        <v>500</v>
      </c>
      <c r="C6" s="4"/>
      <c r="D6" s="4">
        <v>237</v>
      </c>
      <c r="F6" s="4"/>
      <c r="G6" s="4"/>
      <c r="I6" s="4"/>
      <c r="K6" s="4"/>
      <c r="M6" s="4">
        <v>-331</v>
      </c>
      <c r="O6" s="20"/>
      <c r="P6" s="4"/>
      <c r="R6" s="4"/>
      <c r="T6" s="4"/>
      <c r="U6" s="4"/>
      <c r="W6" s="4"/>
      <c r="X6" s="4"/>
      <c r="AA6" s="4"/>
      <c r="AB6" s="4"/>
      <c r="AD6" s="4"/>
      <c r="AE6" s="4"/>
      <c r="AG6" s="4"/>
      <c r="AI6" s="4"/>
      <c r="AK6" s="4"/>
      <c r="AM6" s="33">
        <f t="shared" si="0"/>
        <v>-94</v>
      </c>
      <c r="AN6" s="17" t="s">
        <v>136</v>
      </c>
      <c r="AO6" s="10"/>
      <c r="AP6" s="6"/>
    </row>
    <row r="7" spans="1:42">
      <c r="A7" s="12" t="s">
        <v>5</v>
      </c>
      <c r="B7" s="4">
        <v>500</v>
      </c>
      <c r="C7" s="4"/>
      <c r="D7" s="4"/>
      <c r="F7" s="9"/>
      <c r="G7" s="4"/>
      <c r="I7" s="4"/>
      <c r="K7" s="4"/>
      <c r="M7" s="4"/>
      <c r="O7" s="20"/>
      <c r="P7" s="4"/>
      <c r="R7" s="4"/>
      <c r="T7" s="4"/>
      <c r="U7" s="4"/>
      <c r="W7" s="4"/>
      <c r="X7" s="4"/>
      <c r="AA7" s="4">
        <v>538</v>
      </c>
      <c r="AB7" s="4"/>
      <c r="AD7" s="4"/>
      <c r="AE7" s="4"/>
      <c r="AG7" s="4"/>
      <c r="AI7" s="4"/>
      <c r="AK7" s="4"/>
      <c r="AM7" s="33">
        <f t="shared" si="0"/>
        <v>538</v>
      </c>
      <c r="AN7" s="12" t="s">
        <v>5</v>
      </c>
      <c r="AO7" s="10"/>
      <c r="AP7" s="6"/>
    </row>
    <row r="8" spans="1:42" s="38" customFormat="1">
      <c r="A8" s="12" t="s">
        <v>6</v>
      </c>
      <c r="B8" s="4">
        <v>500</v>
      </c>
      <c r="C8" s="4"/>
      <c r="D8" s="4"/>
      <c r="F8" s="4"/>
      <c r="G8" s="4"/>
      <c r="I8" s="4"/>
      <c r="K8" s="4"/>
      <c r="M8" s="4"/>
      <c r="O8" s="20"/>
      <c r="P8" s="4"/>
      <c r="R8" s="4"/>
      <c r="T8" s="4"/>
      <c r="U8" s="4"/>
      <c r="W8" s="4"/>
      <c r="X8" s="4"/>
      <c r="AA8" s="4"/>
      <c r="AB8" s="4"/>
      <c r="AD8" s="4"/>
      <c r="AE8" s="4"/>
      <c r="AG8" s="4"/>
      <c r="AI8" s="4">
        <v>125</v>
      </c>
      <c r="AK8" s="4"/>
      <c r="AM8" s="33">
        <f t="shared" si="0"/>
        <v>125</v>
      </c>
      <c r="AN8" s="12" t="s">
        <v>6</v>
      </c>
      <c r="AO8" s="10"/>
      <c r="AP8" s="6"/>
    </row>
    <row r="9" spans="1:42">
      <c r="A9" s="17" t="s">
        <v>7</v>
      </c>
      <c r="B9" s="4">
        <v>500</v>
      </c>
      <c r="C9" s="4"/>
      <c r="D9" s="4"/>
      <c r="F9" s="4"/>
      <c r="G9" s="4"/>
      <c r="I9" s="4"/>
      <c r="K9" s="4"/>
      <c r="M9" s="4"/>
      <c r="O9" s="20"/>
      <c r="P9" s="4"/>
      <c r="R9" s="4"/>
      <c r="T9" s="4"/>
      <c r="U9" s="4"/>
      <c r="W9" s="4"/>
      <c r="X9" s="4"/>
      <c r="AA9" s="4"/>
      <c r="AB9" s="4"/>
      <c r="AD9" s="4"/>
      <c r="AE9" s="4"/>
      <c r="AG9" s="4"/>
      <c r="AI9" s="4"/>
      <c r="AK9" s="4"/>
      <c r="AM9" s="33">
        <f t="shared" si="0"/>
        <v>0</v>
      </c>
      <c r="AN9" s="17" t="s">
        <v>7</v>
      </c>
      <c r="AO9" s="10"/>
      <c r="AP9" s="6"/>
    </row>
    <row r="10" spans="1:42" ht="30">
      <c r="A10" s="12" t="s">
        <v>41</v>
      </c>
      <c r="B10" s="4">
        <v>500</v>
      </c>
      <c r="C10" s="4"/>
      <c r="D10" s="4"/>
      <c r="F10" s="9"/>
      <c r="G10" s="4"/>
      <c r="I10" s="4"/>
      <c r="K10" s="4"/>
      <c r="M10" s="4"/>
      <c r="O10" s="20">
        <v>70</v>
      </c>
      <c r="P10" s="4"/>
      <c r="R10" s="4"/>
      <c r="T10" s="4"/>
      <c r="U10" s="4"/>
      <c r="W10" s="4">
        <v>218</v>
      </c>
      <c r="X10" s="4"/>
      <c r="AA10" s="4"/>
      <c r="AB10" s="4"/>
      <c r="AD10" s="4"/>
      <c r="AE10" s="4"/>
      <c r="AG10" s="4"/>
      <c r="AI10" s="4">
        <v>436</v>
      </c>
      <c r="AK10" s="4"/>
      <c r="AM10" s="33">
        <f t="shared" si="0"/>
        <v>724</v>
      </c>
      <c r="AN10" s="12" t="s">
        <v>41</v>
      </c>
      <c r="AO10" s="10"/>
      <c r="AP10" s="6"/>
    </row>
    <row r="11" spans="1:42">
      <c r="A11" s="12" t="s">
        <v>34</v>
      </c>
      <c r="B11" s="4">
        <v>500</v>
      </c>
      <c r="C11" s="4"/>
      <c r="D11" s="4"/>
      <c r="F11" s="4"/>
      <c r="G11" s="4"/>
      <c r="I11" s="4"/>
      <c r="K11" s="4">
        <v>112</v>
      </c>
      <c r="M11" s="4"/>
      <c r="O11" s="20"/>
      <c r="P11" s="4"/>
      <c r="R11" s="4"/>
      <c r="T11" s="4"/>
      <c r="U11" s="4"/>
      <c r="W11" s="4"/>
      <c r="X11" s="4">
        <v>330</v>
      </c>
      <c r="AA11" s="4"/>
      <c r="AB11" s="4"/>
      <c r="AD11" s="4"/>
      <c r="AE11" s="4"/>
      <c r="AG11" s="4"/>
      <c r="AI11" s="4"/>
      <c r="AK11" s="4">
        <v>651</v>
      </c>
      <c r="AM11" s="33">
        <f t="shared" si="0"/>
        <v>1093</v>
      </c>
      <c r="AN11" s="12" t="s">
        <v>34</v>
      </c>
      <c r="AO11" s="10"/>
      <c r="AP11" s="6" t="s">
        <v>102</v>
      </c>
    </row>
    <row r="12" spans="1:42">
      <c r="A12" s="17" t="s">
        <v>52</v>
      </c>
      <c r="B12" s="4">
        <v>500</v>
      </c>
      <c r="C12" s="4"/>
      <c r="D12" s="4"/>
      <c r="F12" s="4"/>
      <c r="G12" s="4"/>
      <c r="I12" s="4"/>
      <c r="K12" s="4"/>
      <c r="M12" s="4"/>
      <c r="O12" s="20"/>
      <c r="P12" s="4"/>
      <c r="R12" s="4"/>
      <c r="T12" s="4"/>
      <c r="U12" s="4"/>
      <c r="W12" s="4">
        <v>218</v>
      </c>
      <c r="X12" s="4"/>
      <c r="AA12" s="4">
        <v>269</v>
      </c>
      <c r="AB12" s="4"/>
      <c r="AD12" s="4"/>
      <c r="AE12" s="4"/>
      <c r="AG12" s="4"/>
      <c r="AI12" s="4"/>
      <c r="AK12" s="4"/>
      <c r="AM12" s="33">
        <f t="shared" si="0"/>
        <v>487</v>
      </c>
      <c r="AN12" s="17" t="s">
        <v>52</v>
      </c>
      <c r="AO12" s="10"/>
      <c r="AP12" s="6"/>
    </row>
    <row r="13" spans="1:42">
      <c r="A13" s="12" t="s">
        <v>11</v>
      </c>
      <c r="B13" s="4">
        <v>500</v>
      </c>
      <c r="C13" s="4"/>
      <c r="D13" s="4">
        <v>437</v>
      </c>
      <c r="F13" s="4"/>
      <c r="G13" s="4"/>
      <c r="I13" s="4"/>
      <c r="K13" s="4"/>
      <c r="M13" s="4"/>
      <c r="O13" s="20"/>
      <c r="P13" s="4"/>
      <c r="R13" s="4"/>
      <c r="T13" s="4"/>
      <c r="U13" s="4"/>
      <c r="W13" s="4">
        <v>218</v>
      </c>
      <c r="X13" s="4"/>
      <c r="AA13" s="4">
        <v>538</v>
      </c>
      <c r="AB13" s="4"/>
      <c r="AD13" s="4"/>
      <c r="AE13" s="4"/>
      <c r="AG13" s="4"/>
      <c r="AI13" s="4"/>
      <c r="AK13" s="4"/>
      <c r="AM13" s="33">
        <f t="shared" si="0"/>
        <v>1193</v>
      </c>
      <c r="AN13" s="12" t="s">
        <v>11</v>
      </c>
      <c r="AO13" s="10"/>
      <c r="AP13" s="6"/>
    </row>
    <row r="14" spans="1:42">
      <c r="A14" s="12" t="s">
        <v>28</v>
      </c>
      <c r="B14" s="4">
        <v>500</v>
      </c>
      <c r="C14" s="4"/>
      <c r="D14" s="4"/>
      <c r="F14" s="4"/>
      <c r="G14" s="4"/>
      <c r="I14" s="4"/>
      <c r="K14" s="4"/>
      <c r="M14" s="4"/>
      <c r="O14" s="20"/>
      <c r="P14" s="4"/>
      <c r="R14" s="4"/>
      <c r="T14" s="4"/>
      <c r="U14" s="4"/>
      <c r="W14" s="4"/>
      <c r="X14" s="4"/>
      <c r="AA14" s="4"/>
      <c r="AB14" s="4"/>
      <c r="AD14" s="4"/>
      <c r="AE14" s="4"/>
      <c r="AG14" s="4"/>
      <c r="AI14" s="4">
        <v>295</v>
      </c>
      <c r="AK14" s="4">
        <v>87</v>
      </c>
      <c r="AM14" s="33">
        <f t="shared" si="0"/>
        <v>382</v>
      </c>
      <c r="AN14" s="12" t="s">
        <v>28</v>
      </c>
      <c r="AO14" s="10"/>
      <c r="AP14" s="6"/>
    </row>
    <row r="15" spans="1:42">
      <c r="A15" s="12" t="s">
        <v>13</v>
      </c>
      <c r="B15" s="4">
        <v>500</v>
      </c>
      <c r="C15" s="4"/>
      <c r="D15" s="4"/>
      <c r="F15" s="4"/>
      <c r="G15" s="4"/>
      <c r="I15" s="4"/>
      <c r="K15" s="4"/>
      <c r="M15" s="4"/>
      <c r="O15" s="20"/>
      <c r="P15" s="4"/>
      <c r="R15" s="4"/>
      <c r="T15" s="4"/>
      <c r="U15" s="4"/>
      <c r="W15" s="4">
        <v>218</v>
      </c>
      <c r="X15" s="4"/>
      <c r="AA15" s="4"/>
      <c r="AB15" s="4"/>
      <c r="AD15" s="4"/>
      <c r="AE15" s="4"/>
      <c r="AG15" s="4"/>
      <c r="AI15" s="4"/>
      <c r="AK15" s="4"/>
      <c r="AM15" s="33">
        <f t="shared" si="0"/>
        <v>218</v>
      </c>
      <c r="AN15" s="12" t="s">
        <v>13</v>
      </c>
      <c r="AO15" s="10"/>
      <c r="AP15" s="6"/>
    </row>
    <row r="16" spans="1:42" ht="30">
      <c r="A16" s="51" t="s">
        <v>87</v>
      </c>
      <c r="B16" s="4">
        <v>500</v>
      </c>
      <c r="C16" s="4"/>
      <c r="D16" s="4"/>
      <c r="F16" s="4"/>
      <c r="G16" s="4"/>
      <c r="I16" s="4"/>
      <c r="K16" s="4"/>
      <c r="M16" s="4"/>
      <c r="O16" s="20"/>
      <c r="P16" s="4"/>
      <c r="R16" s="4">
        <v>12</v>
      </c>
      <c r="T16" s="4"/>
      <c r="U16" s="4"/>
      <c r="W16" s="4"/>
      <c r="X16" s="24">
        <f>68+68+30</f>
        <v>166</v>
      </c>
      <c r="AA16" s="4"/>
      <c r="AB16" s="4"/>
      <c r="AD16" s="4"/>
      <c r="AE16" s="4"/>
      <c r="AG16" s="4"/>
      <c r="AI16" s="4"/>
      <c r="AK16" s="4"/>
      <c r="AM16" s="33">
        <f t="shared" si="0"/>
        <v>178</v>
      </c>
      <c r="AN16" s="51" t="s">
        <v>87</v>
      </c>
      <c r="AO16" s="10"/>
      <c r="AP16" s="6" t="s">
        <v>126</v>
      </c>
    </row>
    <row r="17" spans="1:42" ht="30">
      <c r="A17" s="17" t="s">
        <v>69</v>
      </c>
      <c r="B17" s="4">
        <v>500</v>
      </c>
      <c r="C17" s="4"/>
      <c r="D17" s="4"/>
      <c r="F17" s="4"/>
      <c r="G17" s="4"/>
      <c r="I17" s="4"/>
      <c r="K17" s="4"/>
      <c r="M17" s="4"/>
      <c r="O17" s="20"/>
      <c r="P17" s="4"/>
      <c r="R17" s="4"/>
      <c r="T17" s="4">
        <v>230</v>
      </c>
      <c r="U17" s="4">
        <v>-420</v>
      </c>
      <c r="W17" s="4"/>
      <c r="X17" s="4"/>
      <c r="AA17" s="4"/>
      <c r="AB17" s="4"/>
      <c r="AD17" s="4"/>
      <c r="AE17" s="4"/>
      <c r="AG17" s="4"/>
      <c r="AI17" s="4"/>
      <c r="AK17" s="4"/>
      <c r="AM17" s="33">
        <f t="shared" si="0"/>
        <v>-190</v>
      </c>
      <c r="AN17" s="17" t="s">
        <v>69</v>
      </c>
      <c r="AO17" s="10"/>
      <c r="AP17" s="6" t="s">
        <v>111</v>
      </c>
    </row>
    <row r="18" spans="1:42" ht="15" customHeight="1">
      <c r="A18" s="12" t="s">
        <v>15</v>
      </c>
      <c r="B18" s="4">
        <v>500</v>
      </c>
      <c r="C18" s="4"/>
      <c r="D18" s="4"/>
      <c r="F18" s="4"/>
      <c r="G18" s="4"/>
      <c r="I18" s="4"/>
      <c r="K18" s="4"/>
      <c r="M18" s="4">
        <v>-184</v>
      </c>
      <c r="O18" s="20"/>
      <c r="P18" s="4"/>
      <c r="R18" s="4"/>
      <c r="T18" s="4">
        <v>230</v>
      </c>
      <c r="U18" s="4"/>
      <c r="W18" s="4">
        <v>218</v>
      </c>
      <c r="X18" s="4"/>
      <c r="AA18" s="4">
        <v>269</v>
      </c>
      <c r="AB18" s="4"/>
      <c r="AD18" s="4"/>
      <c r="AE18" s="4"/>
      <c r="AG18" s="4"/>
      <c r="AI18" s="4"/>
      <c r="AK18" s="4"/>
      <c r="AM18" s="33">
        <f t="shared" si="0"/>
        <v>533</v>
      </c>
      <c r="AN18" s="12" t="s">
        <v>15</v>
      </c>
      <c r="AO18" s="10"/>
      <c r="AP18" s="6"/>
    </row>
    <row r="19" spans="1:42" ht="15" customHeight="1">
      <c r="A19" s="52" t="s">
        <v>16</v>
      </c>
      <c r="B19" s="4">
        <v>500</v>
      </c>
      <c r="C19" s="4"/>
      <c r="D19" s="4"/>
      <c r="F19" s="4"/>
      <c r="G19" s="4"/>
      <c r="I19" s="4"/>
      <c r="K19" s="4"/>
      <c r="M19" s="4"/>
      <c r="O19" s="20">
        <v>70</v>
      </c>
      <c r="P19" s="4"/>
      <c r="R19" s="4"/>
      <c r="T19" s="4"/>
      <c r="U19" s="4"/>
      <c r="W19" s="4"/>
      <c r="X19" s="4"/>
      <c r="AA19" s="4"/>
      <c r="AB19" s="4"/>
      <c r="AD19" s="4"/>
      <c r="AE19" s="4"/>
      <c r="AG19" s="4"/>
      <c r="AI19" s="4"/>
      <c r="AK19" s="4"/>
      <c r="AM19" s="33">
        <f t="shared" si="0"/>
        <v>70</v>
      </c>
      <c r="AN19" s="52" t="s">
        <v>16</v>
      </c>
      <c r="AO19" s="10"/>
      <c r="AP19" s="6"/>
    </row>
    <row r="20" spans="1:42">
      <c r="A20" s="12" t="s">
        <v>31</v>
      </c>
      <c r="B20" s="4">
        <v>500</v>
      </c>
      <c r="C20" s="4"/>
      <c r="D20" s="4"/>
      <c r="F20" s="4"/>
      <c r="G20" s="4"/>
      <c r="I20" s="4"/>
      <c r="K20" s="4"/>
      <c r="M20" s="4">
        <v>-413</v>
      </c>
      <c r="O20" s="20"/>
      <c r="P20" s="4"/>
      <c r="R20" s="4"/>
      <c r="T20" s="4"/>
      <c r="U20" s="4"/>
      <c r="W20" s="4"/>
      <c r="X20" s="4"/>
      <c r="AA20" s="4">
        <v>269</v>
      </c>
      <c r="AB20" s="4"/>
      <c r="AD20" s="4"/>
      <c r="AE20" s="4"/>
      <c r="AG20" s="4"/>
      <c r="AI20" s="4"/>
      <c r="AK20" s="4"/>
      <c r="AM20" s="33">
        <f t="shared" si="0"/>
        <v>-144</v>
      </c>
      <c r="AN20" s="12" t="s">
        <v>31</v>
      </c>
      <c r="AO20" s="10"/>
      <c r="AP20" s="6"/>
    </row>
    <row r="21" spans="1:42" s="38" customFormat="1">
      <c r="A21" s="17" t="s">
        <v>90</v>
      </c>
      <c r="B21" s="4">
        <v>500</v>
      </c>
      <c r="C21" s="4"/>
      <c r="D21" s="4"/>
      <c r="F21" s="4"/>
      <c r="G21" s="4"/>
      <c r="I21" s="4"/>
      <c r="K21" s="4"/>
      <c r="M21" s="4"/>
      <c r="O21" s="20"/>
      <c r="P21" s="4"/>
      <c r="R21" s="4"/>
      <c r="T21" s="4"/>
      <c r="U21" s="4"/>
      <c r="W21" s="4"/>
      <c r="X21" s="4"/>
      <c r="AA21" s="4"/>
      <c r="AB21" s="4"/>
      <c r="AD21" s="4"/>
      <c r="AE21" s="4"/>
      <c r="AG21" s="4"/>
      <c r="AI21" s="4"/>
      <c r="AK21" s="4"/>
      <c r="AM21" s="33">
        <f t="shared" si="0"/>
        <v>0</v>
      </c>
      <c r="AN21" s="17" t="s">
        <v>90</v>
      </c>
      <c r="AO21" s="10"/>
      <c r="AP21" s="6"/>
    </row>
    <row r="22" spans="1:42" ht="14.25" customHeight="1">
      <c r="A22" s="12" t="s">
        <v>17</v>
      </c>
      <c r="B22" s="4">
        <v>500</v>
      </c>
      <c r="C22" s="4"/>
      <c r="D22" s="4"/>
      <c r="F22" s="9"/>
      <c r="G22" s="4"/>
      <c r="I22" s="4"/>
      <c r="K22" s="4"/>
      <c r="M22" s="4"/>
      <c r="O22" s="20"/>
      <c r="P22" s="4"/>
      <c r="R22" s="4">
        <v>12</v>
      </c>
      <c r="T22" s="4"/>
      <c r="U22" s="4"/>
      <c r="W22" s="4"/>
      <c r="X22" s="4"/>
      <c r="AA22" s="4"/>
      <c r="AB22" s="4"/>
      <c r="AD22" s="4"/>
      <c r="AE22" s="4"/>
      <c r="AG22" s="4"/>
      <c r="AI22" s="4"/>
      <c r="AK22" s="4"/>
      <c r="AM22" s="33">
        <f t="shared" si="0"/>
        <v>12</v>
      </c>
      <c r="AN22" s="12" t="s">
        <v>17</v>
      </c>
      <c r="AO22" s="10"/>
      <c r="AP22" s="6" t="s">
        <v>104</v>
      </c>
    </row>
    <row r="23" spans="1:42">
      <c r="A23" s="12" t="s">
        <v>21</v>
      </c>
      <c r="B23" s="4">
        <v>500</v>
      </c>
      <c r="C23" s="4"/>
      <c r="D23" s="4"/>
      <c r="F23" s="4"/>
      <c r="G23" s="4"/>
      <c r="I23" s="4"/>
      <c r="K23" s="4"/>
      <c r="M23" s="4"/>
      <c r="O23" s="20"/>
      <c r="P23" s="4"/>
      <c r="R23" s="4"/>
      <c r="T23" s="4"/>
      <c r="U23" s="4"/>
      <c r="W23" s="4">
        <v>218</v>
      </c>
      <c r="X23" s="4"/>
      <c r="AA23" s="4">
        <v>269</v>
      </c>
      <c r="AB23" s="4"/>
      <c r="AD23" s="4"/>
      <c r="AE23" s="4"/>
      <c r="AG23" s="4"/>
      <c r="AI23" s="4">
        <v>365</v>
      </c>
      <c r="AK23" s="4">
        <v>87</v>
      </c>
      <c r="AM23" s="33">
        <f t="shared" si="0"/>
        <v>939</v>
      </c>
      <c r="AN23" s="12" t="s">
        <v>21</v>
      </c>
      <c r="AO23" s="10"/>
      <c r="AP23" s="6"/>
    </row>
    <row r="24" spans="1:42">
      <c r="A24" s="12" t="s">
        <v>1</v>
      </c>
      <c r="B24" s="4">
        <v>501</v>
      </c>
      <c r="C24" s="4"/>
      <c r="D24" s="4"/>
      <c r="F24" s="4"/>
      <c r="G24" s="4"/>
      <c r="I24" s="4"/>
      <c r="K24" s="4"/>
      <c r="M24" s="4"/>
      <c r="O24" s="20"/>
      <c r="P24" s="4"/>
      <c r="R24" s="4"/>
      <c r="T24" s="4"/>
      <c r="U24" s="4"/>
      <c r="W24" s="4">
        <v>218</v>
      </c>
      <c r="X24" s="24"/>
      <c r="AA24" s="4"/>
      <c r="AB24" s="4">
        <v>834</v>
      </c>
      <c r="AD24" s="4"/>
      <c r="AE24" s="4"/>
      <c r="AG24" s="4"/>
      <c r="AI24" s="4"/>
      <c r="AK24" s="4"/>
      <c r="AM24" s="33">
        <f t="shared" si="0"/>
        <v>1052</v>
      </c>
      <c r="AN24" s="12" t="s">
        <v>1</v>
      </c>
      <c r="AO24" s="10"/>
      <c r="AP24" s="6"/>
    </row>
    <row r="25" spans="1:42">
      <c r="A25" s="12" t="s">
        <v>24</v>
      </c>
      <c r="B25" s="4">
        <v>501</v>
      </c>
      <c r="C25" s="4"/>
      <c r="D25" s="4"/>
      <c r="F25" s="4"/>
      <c r="G25" s="4"/>
      <c r="I25" s="4"/>
      <c r="K25" s="4"/>
      <c r="M25" s="4"/>
      <c r="O25" s="20"/>
      <c r="P25" s="4"/>
      <c r="R25" s="4"/>
      <c r="T25" s="4"/>
      <c r="U25" s="4"/>
      <c r="W25" s="4">
        <v>218</v>
      </c>
      <c r="X25" s="4">
        <v>-68</v>
      </c>
      <c r="AA25" s="4"/>
      <c r="AB25" s="4"/>
      <c r="AD25" s="4"/>
      <c r="AE25" s="4"/>
      <c r="AG25" s="4"/>
      <c r="AI25" s="4"/>
      <c r="AK25" s="4"/>
      <c r="AM25" s="33">
        <f t="shared" si="0"/>
        <v>150</v>
      </c>
      <c r="AN25" s="12" t="s">
        <v>24</v>
      </c>
      <c r="AO25" s="10"/>
      <c r="AP25" s="6" t="s">
        <v>124</v>
      </c>
    </row>
    <row r="26" spans="1:42">
      <c r="A26" s="12" t="s">
        <v>25</v>
      </c>
      <c r="B26" s="4">
        <v>501</v>
      </c>
      <c r="C26" s="4"/>
      <c r="D26" s="4"/>
      <c r="F26" s="4"/>
      <c r="G26" s="4"/>
      <c r="I26" s="4"/>
      <c r="K26" s="4"/>
      <c r="M26" s="4"/>
      <c r="O26" s="20"/>
      <c r="P26" s="4"/>
      <c r="R26" s="4"/>
      <c r="T26" s="4"/>
      <c r="U26" s="4"/>
      <c r="W26" s="4"/>
      <c r="X26" s="4"/>
      <c r="AA26" s="4"/>
      <c r="AB26" s="4"/>
      <c r="AD26" s="4"/>
      <c r="AE26" s="4"/>
      <c r="AG26" s="4"/>
      <c r="AI26" s="4"/>
      <c r="AK26" s="4"/>
      <c r="AM26" s="33">
        <f t="shared" si="0"/>
        <v>0</v>
      </c>
      <c r="AN26" s="12" t="s">
        <v>25</v>
      </c>
      <c r="AO26" s="10"/>
      <c r="AP26" s="6"/>
    </row>
    <row r="27" spans="1:42" ht="30">
      <c r="A27" s="12" t="s">
        <v>4</v>
      </c>
      <c r="B27" s="4">
        <v>501</v>
      </c>
      <c r="C27" s="4"/>
      <c r="D27" s="4"/>
      <c r="F27" s="9"/>
      <c r="G27" s="4"/>
      <c r="I27" s="4"/>
      <c r="K27" s="4"/>
      <c r="M27" s="4"/>
      <c r="O27" s="20"/>
      <c r="P27" s="4"/>
      <c r="R27" s="4"/>
      <c r="T27" s="4"/>
      <c r="U27" s="4"/>
      <c r="W27" s="4"/>
      <c r="X27" s="4">
        <f>25-68</f>
        <v>-43</v>
      </c>
      <c r="AA27" s="4"/>
      <c r="AB27" s="4"/>
      <c r="AD27" s="4"/>
      <c r="AE27" s="4"/>
      <c r="AG27" s="4"/>
      <c r="AI27" s="4"/>
      <c r="AK27" s="4"/>
      <c r="AM27" s="33">
        <f t="shared" si="0"/>
        <v>-43</v>
      </c>
      <c r="AN27" s="12" t="s">
        <v>4</v>
      </c>
      <c r="AO27" s="10"/>
      <c r="AP27" s="6" t="s">
        <v>123</v>
      </c>
    </row>
    <row r="28" spans="1:42">
      <c r="A28" s="52" t="s">
        <v>26</v>
      </c>
      <c r="B28" s="4">
        <v>501</v>
      </c>
      <c r="C28" s="4"/>
      <c r="D28" s="4"/>
      <c r="F28" s="4">
        <v>67</v>
      </c>
      <c r="G28" s="4"/>
      <c r="I28" s="4"/>
      <c r="K28" s="4"/>
      <c r="M28" s="4"/>
      <c r="O28" s="20">
        <v>140</v>
      </c>
      <c r="P28" s="4"/>
      <c r="R28" s="4"/>
      <c r="T28" s="4"/>
      <c r="U28" s="4"/>
      <c r="W28" s="4">
        <v>218</v>
      </c>
      <c r="X28" s="4"/>
      <c r="AA28" s="4"/>
      <c r="AB28" s="4"/>
      <c r="AD28" s="4"/>
      <c r="AE28" s="4"/>
      <c r="AG28" s="4"/>
      <c r="AI28" s="4"/>
      <c r="AK28" s="4"/>
      <c r="AM28" s="33">
        <f t="shared" si="0"/>
        <v>425</v>
      </c>
      <c r="AN28" s="52" t="s">
        <v>26</v>
      </c>
      <c r="AO28" s="10"/>
      <c r="AP28" s="6"/>
    </row>
    <row r="29" spans="1:42" s="38" customFormat="1">
      <c r="A29" s="17" t="s">
        <v>64</v>
      </c>
      <c r="B29" s="4">
        <v>501</v>
      </c>
      <c r="C29" s="4"/>
      <c r="D29" s="4"/>
      <c r="F29" s="4"/>
      <c r="G29" s="4"/>
      <c r="I29" s="4"/>
      <c r="K29" s="4"/>
      <c r="M29" s="4"/>
      <c r="O29" s="20"/>
      <c r="P29" s="4"/>
      <c r="R29" s="4"/>
      <c r="T29" s="4"/>
      <c r="U29" s="4"/>
      <c r="W29" s="4">
        <v>218</v>
      </c>
      <c r="X29" s="4">
        <f>2*-68</f>
        <v>-136</v>
      </c>
      <c r="AA29" s="4"/>
      <c r="AB29" s="4"/>
      <c r="AD29" s="4"/>
      <c r="AE29" s="4"/>
      <c r="AG29" s="4"/>
      <c r="AI29" s="4"/>
      <c r="AK29" s="4"/>
      <c r="AM29" s="33">
        <f t="shared" si="0"/>
        <v>82</v>
      </c>
      <c r="AN29" s="17" t="s">
        <v>64</v>
      </c>
      <c r="AO29" s="10"/>
      <c r="AP29" s="6" t="s">
        <v>125</v>
      </c>
    </row>
    <row r="30" spans="1:42">
      <c r="A30" s="12" t="s">
        <v>8</v>
      </c>
      <c r="B30" s="4">
        <v>501</v>
      </c>
      <c r="C30" s="4"/>
      <c r="D30" s="4"/>
      <c r="F30" s="4"/>
      <c r="G30" s="4"/>
      <c r="I30" s="4"/>
      <c r="K30" s="4"/>
      <c r="M30" s="4"/>
      <c r="O30" s="20"/>
      <c r="P30" s="4"/>
      <c r="R30" s="4"/>
      <c r="T30" s="4"/>
      <c r="U30" s="4"/>
      <c r="W30" s="4"/>
      <c r="X30" s="4"/>
      <c r="AA30" s="4">
        <v>269</v>
      </c>
      <c r="AB30" s="4"/>
      <c r="AD30" s="4"/>
      <c r="AE30" s="4"/>
      <c r="AG30" s="4"/>
      <c r="AI30" s="4"/>
      <c r="AK30" s="4"/>
      <c r="AM30" s="33">
        <f t="shared" si="0"/>
        <v>269</v>
      </c>
      <c r="AN30" s="12" t="s">
        <v>8</v>
      </c>
      <c r="AO30" s="10"/>
      <c r="AP30" s="6"/>
    </row>
    <row r="31" spans="1:42">
      <c r="A31" s="12" t="s">
        <v>40</v>
      </c>
      <c r="B31" s="4">
        <v>501</v>
      </c>
      <c r="C31" s="4"/>
      <c r="D31" s="4"/>
      <c r="F31" s="4"/>
      <c r="G31" s="4"/>
      <c r="I31" s="4"/>
      <c r="K31" s="4"/>
      <c r="M31" s="4"/>
      <c r="O31" s="20">
        <v>140</v>
      </c>
      <c r="P31" s="4"/>
      <c r="R31" s="4"/>
      <c r="T31" s="4"/>
      <c r="U31" s="4"/>
      <c r="W31" s="4"/>
      <c r="X31" s="4">
        <v>-68</v>
      </c>
      <c r="AA31" s="4"/>
      <c r="AB31" s="4"/>
      <c r="AD31" s="4"/>
      <c r="AE31" s="4"/>
      <c r="AG31" s="4"/>
      <c r="AI31" s="4">
        <v>295</v>
      </c>
      <c r="AK31" s="4"/>
      <c r="AM31" s="33">
        <f t="shared" si="0"/>
        <v>367</v>
      </c>
      <c r="AN31" s="12" t="s">
        <v>40</v>
      </c>
      <c r="AO31" s="10"/>
      <c r="AP31" s="6" t="s">
        <v>116</v>
      </c>
    </row>
    <row r="32" spans="1:42">
      <c r="A32" s="12" t="s">
        <v>29</v>
      </c>
      <c r="B32" s="4">
        <v>501</v>
      </c>
      <c r="C32" s="4"/>
      <c r="D32" s="4"/>
      <c r="F32" s="4">
        <v>67</v>
      </c>
      <c r="G32" s="4"/>
      <c r="I32" s="4"/>
      <c r="K32" s="4"/>
      <c r="M32" s="4"/>
      <c r="O32" s="20"/>
      <c r="P32" s="4"/>
      <c r="R32" s="4"/>
      <c r="T32" s="4"/>
      <c r="U32" s="4"/>
      <c r="W32" s="4"/>
      <c r="X32" s="4"/>
      <c r="AA32" s="4">
        <v>269</v>
      </c>
      <c r="AB32" s="4"/>
      <c r="AD32" s="4"/>
      <c r="AE32" s="4"/>
      <c r="AG32" s="4"/>
      <c r="AI32" s="4"/>
      <c r="AK32" s="4"/>
      <c r="AM32" s="33">
        <f t="shared" si="0"/>
        <v>336</v>
      </c>
      <c r="AN32" s="12" t="s">
        <v>29</v>
      </c>
      <c r="AO32" s="10"/>
      <c r="AP32" s="6"/>
    </row>
    <row r="33" spans="1:42" s="38" customFormat="1">
      <c r="A33" s="12" t="s">
        <v>49</v>
      </c>
      <c r="B33" s="4">
        <v>501</v>
      </c>
      <c r="C33" s="4"/>
      <c r="D33" s="4"/>
      <c r="F33" s="4"/>
      <c r="G33" s="4"/>
      <c r="I33" s="4"/>
      <c r="K33" s="4"/>
      <c r="M33" s="4"/>
      <c r="O33" s="20"/>
      <c r="P33" s="4"/>
      <c r="R33" s="4"/>
      <c r="T33" s="4"/>
      <c r="U33" s="4"/>
      <c r="W33" s="4"/>
      <c r="X33" s="4"/>
      <c r="AA33" s="4"/>
      <c r="AB33" s="4"/>
      <c r="AD33" s="4"/>
      <c r="AE33" s="4"/>
      <c r="AG33" s="4"/>
      <c r="AI33" s="4"/>
      <c r="AK33" s="4"/>
      <c r="AM33" s="33">
        <f t="shared" si="0"/>
        <v>0</v>
      </c>
      <c r="AN33" s="12" t="s">
        <v>49</v>
      </c>
      <c r="AO33" s="10"/>
      <c r="AP33" s="6"/>
    </row>
    <row r="34" spans="1:42">
      <c r="A34" s="12" t="s">
        <v>19</v>
      </c>
      <c r="B34" s="4">
        <v>501</v>
      </c>
      <c r="C34" s="4"/>
      <c r="D34" s="4"/>
      <c r="F34" s="9"/>
      <c r="G34" s="4"/>
      <c r="I34" s="4"/>
      <c r="K34" s="4"/>
      <c r="M34" s="4">
        <v>-413</v>
      </c>
      <c r="O34" s="20"/>
      <c r="P34" s="4"/>
      <c r="R34" s="4"/>
      <c r="T34" s="4"/>
      <c r="U34" s="4"/>
      <c r="W34" s="4"/>
      <c r="X34" s="4"/>
      <c r="AA34" s="4"/>
      <c r="AB34" s="4"/>
      <c r="AD34" s="4"/>
      <c r="AE34" s="4"/>
      <c r="AG34" s="4"/>
      <c r="AI34" s="4"/>
      <c r="AK34" s="4"/>
      <c r="AM34" s="33">
        <f t="shared" si="0"/>
        <v>-413</v>
      </c>
      <c r="AN34" s="12" t="s">
        <v>19</v>
      </c>
      <c r="AO34" s="10"/>
      <c r="AP34" s="6"/>
    </row>
    <row r="35" spans="1:42">
      <c r="A35" s="52" t="s">
        <v>32</v>
      </c>
      <c r="B35" s="4">
        <v>501</v>
      </c>
      <c r="C35" s="4"/>
      <c r="D35" s="4"/>
      <c r="F35" s="4">
        <v>67</v>
      </c>
      <c r="G35" s="4"/>
      <c r="I35" s="4"/>
      <c r="K35" s="4"/>
      <c r="M35" s="4"/>
      <c r="O35" s="20">
        <v>70</v>
      </c>
      <c r="P35" s="4"/>
      <c r="R35" s="4"/>
      <c r="T35" s="4"/>
      <c r="U35" s="4"/>
      <c r="W35" s="4"/>
      <c r="X35" s="4"/>
      <c r="AA35" s="4">
        <v>269</v>
      </c>
      <c r="AB35" s="4"/>
      <c r="AD35" s="4"/>
      <c r="AE35" s="4"/>
      <c r="AG35" s="4"/>
      <c r="AI35" s="4"/>
      <c r="AK35" s="4"/>
      <c r="AM35" s="33">
        <f t="shared" si="0"/>
        <v>406</v>
      </c>
      <c r="AN35" s="52" t="s">
        <v>32</v>
      </c>
      <c r="AO35" s="10"/>
      <c r="AP35" s="6"/>
    </row>
    <row r="36" spans="1:42">
      <c r="A36" s="12" t="s">
        <v>20</v>
      </c>
      <c r="B36" s="4">
        <v>501</v>
      </c>
      <c r="C36" s="4"/>
      <c r="D36" s="4"/>
      <c r="F36" s="4">
        <v>67</v>
      </c>
      <c r="G36" s="4"/>
      <c r="I36" s="4"/>
      <c r="K36" s="4"/>
      <c r="M36" s="4"/>
      <c r="O36" s="20"/>
      <c r="P36" s="4"/>
      <c r="R36" s="4"/>
      <c r="T36" s="4"/>
      <c r="U36" s="4"/>
      <c r="W36" s="4"/>
      <c r="X36" s="4"/>
      <c r="AA36" s="4"/>
      <c r="AB36" s="4"/>
      <c r="AD36" s="4"/>
      <c r="AE36" s="4"/>
      <c r="AG36" s="4"/>
      <c r="AI36" s="4"/>
      <c r="AK36" s="4"/>
      <c r="AM36" s="33">
        <f t="shared" ref="AM36:AM67" si="1">SUM(D36:AL36)</f>
        <v>67</v>
      </c>
      <c r="AN36" s="12" t="s">
        <v>20</v>
      </c>
      <c r="AO36" s="10"/>
      <c r="AP36" s="6"/>
    </row>
    <row r="37" spans="1:42">
      <c r="A37" s="17" t="s">
        <v>61</v>
      </c>
      <c r="B37" s="4">
        <v>502</v>
      </c>
      <c r="C37" s="4"/>
      <c r="D37" s="4"/>
      <c r="F37" s="4"/>
      <c r="G37" s="4"/>
      <c r="I37" s="4"/>
      <c r="K37" s="4"/>
      <c r="M37" s="4"/>
      <c r="O37" s="20"/>
      <c r="P37" s="4"/>
      <c r="R37" s="4"/>
      <c r="T37" s="4"/>
      <c r="U37" s="4"/>
      <c r="W37" s="4">
        <v>218</v>
      </c>
      <c r="X37" s="24"/>
      <c r="AA37" s="4"/>
      <c r="AB37" s="4"/>
      <c r="AD37" s="4"/>
      <c r="AE37" s="4"/>
      <c r="AG37" s="4"/>
      <c r="AI37" s="4"/>
      <c r="AK37" s="4"/>
      <c r="AM37" s="33">
        <f t="shared" si="1"/>
        <v>218</v>
      </c>
      <c r="AN37" s="17" t="s">
        <v>61</v>
      </c>
      <c r="AO37" s="10"/>
      <c r="AP37" s="6"/>
    </row>
    <row r="38" spans="1:42">
      <c r="A38" s="17" t="s">
        <v>63</v>
      </c>
      <c r="B38" s="4">
        <v>502</v>
      </c>
      <c r="C38" s="4"/>
      <c r="D38" s="4"/>
      <c r="F38" s="4"/>
      <c r="G38" s="4"/>
      <c r="I38" s="4"/>
      <c r="K38" s="4"/>
      <c r="M38" s="4"/>
      <c r="O38" s="20"/>
      <c r="P38" s="4"/>
      <c r="R38" s="4"/>
      <c r="T38" s="4"/>
      <c r="U38" s="4"/>
      <c r="W38" s="4"/>
      <c r="X38" s="4"/>
      <c r="AA38" s="4"/>
      <c r="AB38" s="4"/>
      <c r="AD38" s="4"/>
      <c r="AE38" s="4"/>
      <c r="AG38" s="4"/>
      <c r="AI38" s="4"/>
      <c r="AK38" s="4"/>
      <c r="AM38" s="33">
        <f t="shared" si="1"/>
        <v>0</v>
      </c>
      <c r="AN38" s="17" t="s">
        <v>63</v>
      </c>
      <c r="AO38" s="10"/>
      <c r="AP38" s="6"/>
    </row>
    <row r="39" spans="1:42">
      <c r="A39" s="12" t="s">
        <v>43</v>
      </c>
      <c r="B39" s="4">
        <v>502</v>
      </c>
      <c r="C39" s="4"/>
      <c r="D39" s="4"/>
      <c r="F39" s="9"/>
      <c r="G39" s="4"/>
      <c r="I39" s="4"/>
      <c r="K39" s="4"/>
      <c r="M39" s="4"/>
      <c r="O39" s="20"/>
      <c r="P39" s="4"/>
      <c r="R39" s="4"/>
      <c r="T39" s="9">
        <v>460</v>
      </c>
      <c r="U39" s="9"/>
      <c r="W39" s="4">
        <v>218</v>
      </c>
      <c r="X39" s="4"/>
      <c r="AA39" s="4"/>
      <c r="AB39" s="4">
        <v>856</v>
      </c>
      <c r="AD39" s="4">
        <v>166</v>
      </c>
      <c r="AE39" s="4"/>
      <c r="AG39" s="4"/>
      <c r="AI39" s="4"/>
      <c r="AK39" s="4"/>
      <c r="AM39" s="33">
        <f t="shared" si="1"/>
        <v>1700</v>
      </c>
      <c r="AN39" s="12" t="s">
        <v>43</v>
      </c>
      <c r="AO39" s="10"/>
      <c r="AP39" s="6" t="s">
        <v>140</v>
      </c>
    </row>
    <row r="40" spans="1:42">
      <c r="A40" s="17" t="s">
        <v>66</v>
      </c>
      <c r="B40" s="4">
        <v>502</v>
      </c>
      <c r="C40" s="4"/>
      <c r="D40" s="4"/>
      <c r="F40" s="9"/>
      <c r="G40" s="4"/>
      <c r="I40" s="4"/>
      <c r="K40" s="4"/>
      <c r="M40" s="4"/>
      <c r="O40" s="20"/>
      <c r="P40" s="4"/>
      <c r="R40" s="4"/>
      <c r="T40" s="4"/>
      <c r="U40" s="4"/>
      <c r="W40" s="4"/>
      <c r="X40" s="4"/>
      <c r="AA40" s="4"/>
      <c r="AB40" s="4"/>
      <c r="AD40" s="4"/>
      <c r="AE40" s="4"/>
      <c r="AG40" s="4"/>
      <c r="AI40" s="4"/>
      <c r="AK40" s="4"/>
      <c r="AM40" s="33">
        <f t="shared" si="1"/>
        <v>0</v>
      </c>
      <c r="AN40" s="17" t="s">
        <v>66</v>
      </c>
      <c r="AO40" s="10"/>
      <c r="AP40" s="6"/>
    </row>
    <row r="41" spans="1:42">
      <c r="A41" s="12" t="s">
        <v>42</v>
      </c>
      <c r="B41" s="4">
        <v>502</v>
      </c>
      <c r="C41" s="4"/>
      <c r="D41" s="4"/>
      <c r="F41" s="4"/>
      <c r="G41" s="4"/>
      <c r="I41" s="4"/>
      <c r="K41" s="4"/>
      <c r="M41" s="4"/>
      <c r="O41" s="20"/>
      <c r="P41" s="4"/>
      <c r="R41" s="4"/>
      <c r="T41" s="4"/>
      <c r="U41" s="4"/>
      <c r="W41" s="4"/>
      <c r="X41" s="4"/>
      <c r="AA41" s="4">
        <v>538</v>
      </c>
      <c r="AB41" s="4">
        <v>630</v>
      </c>
      <c r="AD41" s="4"/>
      <c r="AE41" s="4"/>
      <c r="AG41" s="4"/>
      <c r="AI41" s="4"/>
      <c r="AK41" s="4"/>
      <c r="AM41" s="33">
        <f t="shared" si="1"/>
        <v>1168</v>
      </c>
      <c r="AN41" s="12" t="s">
        <v>42</v>
      </c>
      <c r="AO41" s="10"/>
      <c r="AP41" s="6"/>
    </row>
    <row r="42" spans="1:42">
      <c r="A42" s="12" t="s">
        <v>27</v>
      </c>
      <c r="B42" s="4">
        <v>502</v>
      </c>
      <c r="C42" s="4"/>
      <c r="D42" s="4"/>
      <c r="F42" s="9"/>
      <c r="G42" s="4"/>
      <c r="I42" s="4"/>
      <c r="K42" s="4"/>
      <c r="M42" s="4"/>
      <c r="O42" s="20"/>
      <c r="P42" s="4"/>
      <c r="R42" s="4"/>
      <c r="T42" s="4"/>
      <c r="U42" s="4"/>
      <c r="W42" s="4"/>
      <c r="X42" s="4"/>
      <c r="AA42" s="4"/>
      <c r="AB42" s="4">
        <v>-275</v>
      </c>
      <c r="AD42" s="4"/>
      <c r="AE42" s="4"/>
      <c r="AG42" s="4"/>
      <c r="AI42" s="4"/>
      <c r="AK42" s="4"/>
      <c r="AM42" s="33">
        <f t="shared" si="1"/>
        <v>-275</v>
      </c>
      <c r="AN42" s="12" t="s">
        <v>27</v>
      </c>
      <c r="AO42" s="10"/>
      <c r="AP42" s="6" t="s">
        <v>145</v>
      </c>
    </row>
    <row r="43" spans="1:42" ht="45">
      <c r="A43" s="12" t="s">
        <v>45</v>
      </c>
      <c r="B43" s="4">
        <v>502</v>
      </c>
      <c r="C43" s="4"/>
      <c r="D43" s="4"/>
      <c r="F43" s="4"/>
      <c r="G43" s="4"/>
      <c r="I43" s="4">
        <v>-20</v>
      </c>
      <c r="K43" s="4"/>
      <c r="M43" s="4"/>
      <c r="O43" s="20"/>
      <c r="P43" s="4"/>
      <c r="R43" s="4"/>
      <c r="T43" s="9"/>
      <c r="U43" s="9">
        <v>-420</v>
      </c>
      <c r="W43" s="4"/>
      <c r="X43" s="4"/>
      <c r="AA43" s="4">
        <v>269</v>
      </c>
      <c r="AB43" s="4">
        <v>-275</v>
      </c>
      <c r="AD43" s="4"/>
      <c r="AE43" s="4"/>
      <c r="AG43" s="4">
        <v>200</v>
      </c>
      <c r="AI43" s="4"/>
      <c r="AK43" s="4"/>
      <c r="AM43" s="33">
        <f t="shared" si="1"/>
        <v>-246</v>
      </c>
      <c r="AN43" s="12" t="s">
        <v>45</v>
      </c>
      <c r="AO43" s="10"/>
      <c r="AP43" s="6" t="s">
        <v>144</v>
      </c>
    </row>
    <row r="44" spans="1:42">
      <c r="A44" s="17" t="s">
        <v>59</v>
      </c>
      <c r="B44" s="4">
        <v>502</v>
      </c>
      <c r="C44" s="4"/>
      <c r="D44" s="4"/>
      <c r="F44" s="4"/>
      <c r="G44" s="4"/>
      <c r="I44" s="4"/>
      <c r="K44" s="4"/>
      <c r="M44" s="4"/>
      <c r="O44" s="20"/>
      <c r="P44" s="4"/>
      <c r="R44" s="4"/>
      <c r="T44" s="4"/>
      <c r="U44" s="4"/>
      <c r="W44" s="4">
        <v>218</v>
      </c>
      <c r="X44" s="4"/>
      <c r="AA44" s="4">
        <v>269</v>
      </c>
      <c r="AB44" s="4"/>
      <c r="AD44" s="4"/>
      <c r="AE44" s="4"/>
      <c r="AG44" s="4">
        <v>275</v>
      </c>
      <c r="AI44" s="4"/>
      <c r="AK44" s="4"/>
      <c r="AM44" s="33">
        <f t="shared" si="1"/>
        <v>762</v>
      </c>
      <c r="AN44" s="17" t="s">
        <v>59</v>
      </c>
      <c r="AO44" s="10"/>
      <c r="AP44" s="6"/>
    </row>
    <row r="45" spans="1:42">
      <c r="A45" s="12" t="s">
        <v>14</v>
      </c>
      <c r="B45" s="4">
        <v>502</v>
      </c>
      <c r="C45" s="4"/>
      <c r="D45" s="4"/>
      <c r="F45" s="4"/>
      <c r="G45" s="4"/>
      <c r="I45" s="4"/>
      <c r="K45" s="4"/>
      <c r="M45" s="4"/>
      <c r="O45" s="20"/>
      <c r="P45" s="4"/>
      <c r="R45" s="4"/>
      <c r="T45" s="4">
        <v>230</v>
      </c>
      <c r="U45" s="4"/>
      <c r="W45" s="4"/>
      <c r="X45" s="4"/>
      <c r="AA45" s="4"/>
      <c r="AB45" s="4"/>
      <c r="AD45" s="4"/>
      <c r="AE45" s="4"/>
      <c r="AG45" s="4"/>
      <c r="AI45" s="4"/>
      <c r="AK45" s="4"/>
      <c r="AM45" s="33">
        <f t="shared" si="1"/>
        <v>230</v>
      </c>
      <c r="AN45" s="12" t="s">
        <v>14</v>
      </c>
      <c r="AO45" s="10"/>
      <c r="AP45" s="6"/>
    </row>
    <row r="46" spans="1:42">
      <c r="A46" s="12" t="s">
        <v>47</v>
      </c>
      <c r="B46" s="4">
        <v>502</v>
      </c>
      <c r="C46" s="4"/>
      <c r="D46" s="4"/>
      <c r="F46" s="4"/>
      <c r="G46" s="4"/>
      <c r="I46" s="4"/>
      <c r="K46" s="4"/>
      <c r="M46" s="4"/>
      <c r="O46" s="20"/>
      <c r="P46" s="4"/>
      <c r="R46" s="4"/>
      <c r="T46" s="4"/>
      <c r="U46" s="4"/>
      <c r="W46" s="4"/>
      <c r="X46" s="4">
        <v>-68</v>
      </c>
      <c r="AA46" s="4"/>
      <c r="AB46" s="4">
        <v>1109</v>
      </c>
      <c r="AD46" s="4"/>
      <c r="AE46" s="4">
        <v>-26</v>
      </c>
      <c r="AG46" s="4"/>
      <c r="AI46" s="4"/>
      <c r="AK46" s="4"/>
      <c r="AM46" s="33">
        <f t="shared" si="1"/>
        <v>1015</v>
      </c>
      <c r="AN46" s="12" t="s">
        <v>47</v>
      </c>
      <c r="AO46" s="10"/>
      <c r="AP46" s="6" t="s">
        <v>127</v>
      </c>
    </row>
    <row r="47" spans="1:42" ht="15" customHeight="1">
      <c r="A47" s="51" t="s">
        <v>58</v>
      </c>
      <c r="B47" s="4">
        <v>502</v>
      </c>
      <c r="C47" s="4"/>
      <c r="D47" s="4"/>
      <c r="F47" s="9"/>
      <c r="G47" s="4"/>
      <c r="I47" s="4"/>
      <c r="K47" s="4"/>
      <c r="M47" s="4"/>
      <c r="O47" s="20"/>
      <c r="P47" s="4"/>
      <c r="R47" s="4"/>
      <c r="T47" s="4"/>
      <c r="U47" s="4"/>
      <c r="W47" s="4">
        <v>218</v>
      </c>
      <c r="X47" s="4">
        <f>-2*68</f>
        <v>-136</v>
      </c>
      <c r="AA47" s="4"/>
      <c r="AB47" s="4">
        <v>1193</v>
      </c>
      <c r="AD47" s="4"/>
      <c r="AE47" s="4"/>
      <c r="AG47" s="4"/>
      <c r="AI47" s="4"/>
      <c r="AK47" s="4"/>
      <c r="AM47" s="33">
        <f t="shared" si="1"/>
        <v>1275</v>
      </c>
      <c r="AN47" s="51" t="s">
        <v>58</v>
      </c>
      <c r="AO47" s="10"/>
      <c r="AP47" s="6" t="s">
        <v>128</v>
      </c>
    </row>
    <row r="48" spans="1:42" ht="30">
      <c r="A48" s="17" t="s">
        <v>55</v>
      </c>
      <c r="B48" s="4">
        <v>502</v>
      </c>
      <c r="C48" s="4"/>
      <c r="D48" s="4"/>
      <c r="F48" s="4"/>
      <c r="G48" s="4"/>
      <c r="I48" s="4"/>
      <c r="K48" s="4"/>
      <c r="M48" s="4"/>
      <c r="O48" s="20"/>
      <c r="P48" s="4"/>
      <c r="R48" s="4"/>
      <c r="T48" s="4">
        <v>230</v>
      </c>
      <c r="U48" s="4"/>
      <c r="W48" s="4">
        <v>218</v>
      </c>
      <c r="X48" s="4"/>
      <c r="AA48" s="4"/>
      <c r="AB48" s="4">
        <v>402</v>
      </c>
      <c r="AD48" s="4"/>
      <c r="AE48" s="4"/>
      <c r="AG48" s="4"/>
      <c r="AI48" s="4"/>
      <c r="AK48" s="4"/>
      <c r="AM48" s="33">
        <f t="shared" si="1"/>
        <v>850</v>
      </c>
      <c r="AN48" s="17" t="s">
        <v>55</v>
      </c>
      <c r="AO48" s="10"/>
      <c r="AP48" s="6" t="s">
        <v>146</v>
      </c>
    </row>
    <row r="49" spans="1:42">
      <c r="A49" s="44" t="s">
        <v>76</v>
      </c>
      <c r="B49" s="4">
        <v>502</v>
      </c>
      <c r="C49" s="4"/>
      <c r="D49" s="4"/>
      <c r="F49" s="4"/>
      <c r="G49" s="4"/>
      <c r="I49" s="4"/>
      <c r="K49" s="4"/>
      <c r="M49" s="4"/>
      <c r="O49" s="20"/>
      <c r="P49" s="4"/>
      <c r="R49" s="4"/>
      <c r="T49" s="4"/>
      <c r="U49" s="4"/>
      <c r="W49" s="4"/>
      <c r="X49" s="4">
        <f>6*55</f>
        <v>330</v>
      </c>
      <c r="AA49" s="4"/>
      <c r="AB49" s="4"/>
      <c r="AD49" s="4"/>
      <c r="AE49" s="4"/>
      <c r="AG49" s="4"/>
      <c r="AI49" s="4"/>
      <c r="AK49" s="4"/>
      <c r="AM49" s="33">
        <f t="shared" si="1"/>
        <v>330</v>
      </c>
      <c r="AN49" s="44" t="s">
        <v>76</v>
      </c>
      <c r="AO49" s="10"/>
      <c r="AP49" s="6" t="s">
        <v>115</v>
      </c>
    </row>
    <row r="50" spans="1:42" s="38" customFormat="1">
      <c r="A50" s="44" t="s">
        <v>78</v>
      </c>
      <c r="B50" s="4">
        <v>502</v>
      </c>
      <c r="C50" s="4"/>
      <c r="D50" s="4"/>
      <c r="F50" s="4"/>
      <c r="G50" s="4"/>
      <c r="I50" s="4"/>
      <c r="K50" s="4"/>
      <c r="M50" s="4"/>
      <c r="O50" s="20"/>
      <c r="P50" s="4"/>
      <c r="R50" s="4"/>
      <c r="T50" s="4"/>
      <c r="U50" s="4"/>
      <c r="W50" s="4">
        <v>218</v>
      </c>
      <c r="X50" s="4"/>
      <c r="AA50" s="4"/>
      <c r="AB50" s="4"/>
      <c r="AD50" s="4"/>
      <c r="AE50" s="4"/>
      <c r="AG50" s="4"/>
      <c r="AI50" s="4"/>
      <c r="AK50" s="4"/>
      <c r="AM50" s="33">
        <f t="shared" si="1"/>
        <v>218</v>
      </c>
      <c r="AN50" s="44" t="s">
        <v>78</v>
      </c>
      <c r="AO50" s="10"/>
      <c r="AP50" s="6"/>
    </row>
    <row r="51" spans="1:42">
      <c r="A51" s="17" t="s">
        <v>57</v>
      </c>
      <c r="B51" s="4">
        <v>502</v>
      </c>
      <c r="C51" s="4"/>
      <c r="D51" s="4"/>
      <c r="F51" s="4"/>
      <c r="G51" s="4"/>
      <c r="I51" s="4"/>
      <c r="K51" s="4"/>
      <c r="M51" s="4"/>
      <c r="O51" s="20"/>
      <c r="P51" s="4"/>
      <c r="R51" s="4"/>
      <c r="T51" s="4"/>
      <c r="U51" s="4"/>
      <c r="W51" s="4">
        <v>435</v>
      </c>
      <c r="X51" s="4">
        <v>-136</v>
      </c>
      <c r="AA51" s="4"/>
      <c r="AB51" s="4"/>
      <c r="AD51" s="4"/>
      <c r="AE51" s="4">
        <v>-26</v>
      </c>
      <c r="AG51" s="4"/>
      <c r="AI51" s="4"/>
      <c r="AK51" s="4"/>
      <c r="AM51" s="33">
        <f t="shared" si="1"/>
        <v>273</v>
      </c>
      <c r="AN51" s="17" t="s">
        <v>57</v>
      </c>
      <c r="AO51" s="10"/>
      <c r="AP51" s="6" t="s">
        <v>119</v>
      </c>
    </row>
    <row r="52" spans="1:42">
      <c r="A52" s="17" t="s">
        <v>56</v>
      </c>
      <c r="B52" s="4">
        <v>502</v>
      </c>
      <c r="C52" s="4"/>
      <c r="D52" s="4"/>
      <c r="F52" s="4"/>
      <c r="G52" s="4"/>
      <c r="I52" s="4"/>
      <c r="K52" s="4"/>
      <c r="M52" s="4"/>
      <c r="O52" s="20"/>
      <c r="P52" s="4"/>
      <c r="R52" s="4"/>
      <c r="T52" s="4"/>
      <c r="U52" s="4"/>
      <c r="W52" s="4">
        <v>218</v>
      </c>
      <c r="X52" s="4"/>
      <c r="AA52" s="4">
        <v>538</v>
      </c>
      <c r="AB52" s="4"/>
      <c r="AD52" s="4"/>
      <c r="AE52" s="4"/>
      <c r="AG52" s="4">
        <v>150</v>
      </c>
      <c r="AI52" s="4"/>
      <c r="AK52" s="4"/>
      <c r="AM52" s="33">
        <f t="shared" si="1"/>
        <v>906</v>
      </c>
      <c r="AN52" s="17" t="s">
        <v>56</v>
      </c>
      <c r="AO52" s="10"/>
      <c r="AP52" s="6"/>
    </row>
    <row r="53" spans="1:42" s="38" customFormat="1">
      <c r="A53" s="12" t="s">
        <v>18</v>
      </c>
      <c r="B53" s="4">
        <v>502</v>
      </c>
      <c r="C53" s="4"/>
      <c r="D53" s="4"/>
      <c r="F53" s="4"/>
      <c r="G53" s="4"/>
      <c r="I53" s="4"/>
      <c r="K53" s="4"/>
      <c r="M53" s="4"/>
      <c r="O53" s="20"/>
      <c r="P53" s="4"/>
      <c r="R53" s="4"/>
      <c r="T53" s="4"/>
      <c r="U53" s="4"/>
      <c r="W53" s="4">
        <v>218</v>
      </c>
      <c r="X53" s="4"/>
      <c r="AA53" s="4"/>
      <c r="AB53" s="4"/>
      <c r="AD53" s="4"/>
      <c r="AE53" s="4"/>
      <c r="AG53" s="4"/>
      <c r="AI53" s="4"/>
      <c r="AK53" s="4"/>
      <c r="AM53" s="33">
        <f t="shared" si="1"/>
        <v>218</v>
      </c>
      <c r="AN53" s="12" t="s">
        <v>18</v>
      </c>
      <c r="AO53" s="10"/>
      <c r="AP53" s="6"/>
    </row>
    <row r="54" spans="1:42" s="38" customFormat="1" ht="30">
      <c r="A54" s="44" t="s">
        <v>79</v>
      </c>
      <c r="B54" s="4">
        <v>502</v>
      </c>
      <c r="C54" s="4"/>
      <c r="D54" s="4"/>
      <c r="F54" s="4"/>
      <c r="G54" s="4"/>
      <c r="I54" s="4"/>
      <c r="K54" s="4"/>
      <c r="M54" s="4"/>
      <c r="O54" s="20"/>
      <c r="P54" s="4"/>
      <c r="R54" s="4"/>
      <c r="T54" s="4"/>
      <c r="U54" s="4"/>
      <c r="W54" s="4"/>
      <c r="X54" s="4">
        <v>-68</v>
      </c>
      <c r="AA54" s="4"/>
      <c r="AB54" s="4"/>
      <c r="AD54" s="4"/>
      <c r="AE54" s="4"/>
      <c r="AG54" s="4"/>
      <c r="AI54" s="4"/>
      <c r="AK54" s="4"/>
      <c r="AM54" s="33">
        <f t="shared" si="1"/>
        <v>-68</v>
      </c>
      <c r="AN54" s="44" t="s">
        <v>79</v>
      </c>
      <c r="AO54" s="10"/>
      <c r="AP54" s="6" t="s">
        <v>128</v>
      </c>
    </row>
    <row r="55" spans="1:42">
      <c r="A55" s="12" t="s">
        <v>50</v>
      </c>
      <c r="B55" s="4">
        <v>502</v>
      </c>
      <c r="C55" s="4"/>
      <c r="D55" s="4"/>
      <c r="F55" s="4"/>
      <c r="G55" s="4"/>
      <c r="I55" s="4"/>
      <c r="K55" s="4"/>
      <c r="M55" s="4"/>
      <c r="O55" s="20"/>
      <c r="P55" s="4"/>
      <c r="R55" s="4"/>
      <c r="T55" s="4"/>
      <c r="U55" s="4"/>
      <c r="W55" s="4">
        <v>218</v>
      </c>
      <c r="X55" s="4"/>
      <c r="AA55" s="4"/>
      <c r="AB55" s="4"/>
      <c r="AD55" s="4"/>
      <c r="AE55" s="4"/>
      <c r="AG55" s="4"/>
      <c r="AI55" s="4"/>
      <c r="AK55" s="4"/>
      <c r="AM55" s="33">
        <f t="shared" si="1"/>
        <v>218</v>
      </c>
      <c r="AN55" s="12" t="s">
        <v>50</v>
      </c>
      <c r="AO55" s="10"/>
      <c r="AP55" s="6" t="s">
        <v>89</v>
      </c>
    </row>
    <row r="56" spans="1:42" s="38" customFormat="1" ht="45">
      <c r="A56" s="17" t="s">
        <v>88</v>
      </c>
      <c r="B56" s="4">
        <v>502</v>
      </c>
      <c r="C56" s="4"/>
      <c r="D56" s="4"/>
      <c r="F56" s="9"/>
      <c r="G56" s="4"/>
      <c r="I56" s="4">
        <v>-20</v>
      </c>
      <c r="K56" s="4"/>
      <c r="M56" s="4"/>
      <c r="O56" s="20"/>
      <c r="P56" s="4"/>
      <c r="R56" s="4"/>
      <c r="T56" s="4"/>
      <c r="U56" s="4"/>
      <c r="W56" s="4"/>
      <c r="X56" s="4"/>
      <c r="AA56" s="4"/>
      <c r="AB56" s="4"/>
      <c r="AD56" s="4"/>
      <c r="AE56" s="4">
        <v>-52</v>
      </c>
      <c r="AG56" s="4">
        <v>-250</v>
      </c>
      <c r="AI56" s="4"/>
      <c r="AK56" s="4"/>
      <c r="AM56" s="33">
        <f t="shared" si="1"/>
        <v>-322</v>
      </c>
      <c r="AN56" s="17" t="s">
        <v>88</v>
      </c>
      <c r="AO56" s="10"/>
      <c r="AP56" s="6" t="s">
        <v>122</v>
      </c>
    </row>
    <row r="57" spans="1:42">
      <c r="A57" s="44" t="s">
        <v>70</v>
      </c>
      <c r="B57" s="4">
        <v>503</v>
      </c>
      <c r="C57" s="4"/>
      <c r="D57" s="4"/>
      <c r="F57" s="4"/>
      <c r="G57" s="4"/>
      <c r="I57" s="4"/>
      <c r="K57" s="4"/>
      <c r="M57" s="4"/>
      <c r="O57" s="20"/>
      <c r="P57" s="4"/>
      <c r="R57" s="4"/>
      <c r="T57" s="4"/>
      <c r="U57" s="4"/>
      <c r="W57" s="4">
        <v>218</v>
      </c>
      <c r="X57" s="24"/>
      <c r="AA57" s="4"/>
      <c r="AB57" s="4"/>
      <c r="AD57" s="4">
        <v>166</v>
      </c>
      <c r="AE57" s="4"/>
      <c r="AG57" s="4"/>
      <c r="AI57" s="4"/>
      <c r="AK57" s="4"/>
      <c r="AM57" s="33">
        <f t="shared" si="1"/>
        <v>384</v>
      </c>
      <c r="AN57" s="44" t="s">
        <v>70</v>
      </c>
      <c r="AO57" s="10"/>
      <c r="AP57" s="6"/>
    </row>
    <row r="58" spans="1:42">
      <c r="A58" s="17" t="s">
        <v>83</v>
      </c>
      <c r="B58" s="4">
        <v>503</v>
      </c>
      <c r="C58" s="4"/>
      <c r="D58" s="4"/>
      <c r="F58" s="4"/>
      <c r="G58" s="4"/>
      <c r="I58" s="4"/>
      <c r="K58" s="4"/>
      <c r="M58" s="4"/>
      <c r="O58" s="20"/>
      <c r="P58" s="4"/>
      <c r="R58" s="4"/>
      <c r="T58" s="4"/>
      <c r="U58" s="4"/>
      <c r="W58" s="4"/>
      <c r="X58" s="24"/>
      <c r="AA58" s="4"/>
      <c r="AB58" s="4"/>
      <c r="AD58" s="4"/>
      <c r="AE58" s="4"/>
      <c r="AG58" s="4"/>
      <c r="AI58" s="4"/>
      <c r="AK58" s="4"/>
      <c r="AM58" s="33">
        <f t="shared" si="1"/>
        <v>0</v>
      </c>
      <c r="AN58" s="17" t="s">
        <v>83</v>
      </c>
      <c r="AO58" s="10"/>
      <c r="AP58" s="6"/>
    </row>
    <row r="59" spans="1:42">
      <c r="A59" s="44" t="s">
        <v>71</v>
      </c>
      <c r="B59" s="4">
        <v>503</v>
      </c>
      <c r="C59" s="4"/>
      <c r="D59" s="4"/>
      <c r="F59" s="4"/>
      <c r="G59" s="4"/>
      <c r="I59" s="4"/>
      <c r="K59" s="4"/>
      <c r="M59" s="4"/>
      <c r="O59" s="20"/>
      <c r="P59" s="4"/>
      <c r="R59" s="4"/>
      <c r="T59" s="4"/>
      <c r="U59" s="4"/>
      <c r="W59" s="4"/>
      <c r="X59" s="4"/>
      <c r="AA59" s="4"/>
      <c r="AB59" s="4"/>
      <c r="AD59" s="4"/>
      <c r="AE59" s="4"/>
      <c r="AG59" s="4"/>
      <c r="AI59" s="4"/>
      <c r="AK59" s="4"/>
      <c r="AM59" s="33">
        <f t="shared" si="1"/>
        <v>0</v>
      </c>
      <c r="AN59" s="44" t="s">
        <v>71</v>
      </c>
      <c r="AO59" s="10"/>
      <c r="AP59" s="6"/>
    </row>
    <row r="60" spans="1:42" ht="30">
      <c r="A60" s="44" t="s">
        <v>72</v>
      </c>
      <c r="B60" s="4">
        <v>503</v>
      </c>
      <c r="C60" s="4"/>
      <c r="D60" s="4"/>
      <c r="F60" s="9"/>
      <c r="G60" s="4"/>
      <c r="I60" s="4"/>
      <c r="K60" s="4"/>
      <c r="M60" s="4"/>
      <c r="O60" s="20"/>
      <c r="P60" s="4"/>
      <c r="R60" s="4"/>
      <c r="T60" s="4"/>
      <c r="U60" s="4"/>
      <c r="W60" s="4"/>
      <c r="X60" s="4"/>
      <c r="AA60" s="4"/>
      <c r="AB60" s="4"/>
      <c r="AD60" s="4"/>
      <c r="AE60" s="4"/>
      <c r="AG60" s="4"/>
      <c r="AI60" s="4"/>
      <c r="AK60" s="4"/>
      <c r="AM60" s="33">
        <f t="shared" si="1"/>
        <v>0</v>
      </c>
      <c r="AN60" s="44" t="s">
        <v>72</v>
      </c>
      <c r="AO60" s="10"/>
      <c r="AP60" s="6"/>
    </row>
    <row r="61" spans="1:42">
      <c r="A61" s="44" t="s">
        <v>73</v>
      </c>
      <c r="B61" s="4">
        <v>503</v>
      </c>
      <c r="C61" s="4"/>
      <c r="D61" s="4"/>
      <c r="F61" s="4"/>
      <c r="G61" s="4"/>
      <c r="I61" s="4"/>
      <c r="K61" s="4"/>
      <c r="M61" s="4"/>
      <c r="O61" s="20"/>
      <c r="P61" s="4"/>
      <c r="R61" s="4"/>
      <c r="T61" s="4"/>
      <c r="U61" s="4"/>
      <c r="W61" s="4"/>
      <c r="X61" s="4"/>
      <c r="AA61" s="4"/>
      <c r="AB61" s="4"/>
      <c r="AD61" s="4"/>
      <c r="AE61" s="4">
        <v>-52</v>
      </c>
      <c r="AG61" s="4"/>
      <c r="AI61" s="4"/>
      <c r="AK61" s="4"/>
      <c r="AM61" s="33">
        <f t="shared" si="1"/>
        <v>-52</v>
      </c>
      <c r="AN61" s="44" t="s">
        <v>73</v>
      </c>
      <c r="AO61" s="10"/>
      <c r="AP61" s="6" t="s">
        <v>118</v>
      </c>
    </row>
    <row r="62" spans="1:42">
      <c r="A62" s="6" t="s">
        <v>112</v>
      </c>
      <c r="B62" s="4">
        <v>503</v>
      </c>
      <c r="C62" s="4"/>
      <c r="D62" s="4"/>
      <c r="F62" s="4"/>
      <c r="G62" s="4"/>
      <c r="I62" s="4"/>
      <c r="K62" s="4"/>
      <c r="M62" s="4"/>
      <c r="O62" s="20"/>
      <c r="P62" s="4"/>
      <c r="R62" s="4"/>
      <c r="T62" s="4"/>
      <c r="U62" s="4"/>
      <c r="W62" s="4"/>
      <c r="X62" s="4"/>
      <c r="AA62" s="4"/>
      <c r="AB62" s="4"/>
      <c r="AD62" s="4"/>
      <c r="AE62" s="4">
        <v>-52</v>
      </c>
      <c r="AG62" s="4"/>
      <c r="AI62" s="4"/>
      <c r="AK62" s="4"/>
      <c r="AM62" s="33">
        <f t="shared" si="1"/>
        <v>-52</v>
      </c>
      <c r="AN62" s="6" t="s">
        <v>112</v>
      </c>
      <c r="AO62" s="10"/>
      <c r="AP62" s="6" t="s">
        <v>118</v>
      </c>
    </row>
    <row r="63" spans="1:42" ht="30">
      <c r="A63" s="53" t="s">
        <v>91</v>
      </c>
      <c r="B63" s="4">
        <v>503</v>
      </c>
      <c r="C63" s="4"/>
      <c r="D63" s="4"/>
      <c r="F63" s="4"/>
      <c r="G63" s="4"/>
      <c r="I63" s="4"/>
      <c r="K63" s="4"/>
      <c r="M63" s="4"/>
      <c r="O63" s="20"/>
      <c r="P63" s="4"/>
      <c r="R63" s="4"/>
      <c r="T63" s="4"/>
      <c r="U63" s="4"/>
      <c r="W63" s="4">
        <v>218</v>
      </c>
      <c r="X63" s="4"/>
      <c r="AA63" s="4"/>
      <c r="AB63" s="4"/>
      <c r="AD63" s="4">
        <v>166</v>
      </c>
      <c r="AE63" s="4"/>
      <c r="AG63" s="4"/>
      <c r="AI63" s="4"/>
      <c r="AK63" s="4"/>
      <c r="AM63" s="33">
        <f t="shared" si="1"/>
        <v>384</v>
      </c>
      <c r="AN63" s="53" t="s">
        <v>91</v>
      </c>
      <c r="AO63" s="10"/>
      <c r="AP63" s="6"/>
    </row>
    <row r="64" spans="1:42">
      <c r="A64" s="44" t="s">
        <v>74</v>
      </c>
      <c r="B64" s="4">
        <v>503</v>
      </c>
      <c r="C64" s="4"/>
      <c r="D64" s="4"/>
      <c r="F64" s="4"/>
      <c r="G64" s="4"/>
      <c r="I64" s="4"/>
      <c r="K64" s="4"/>
      <c r="M64" s="4"/>
      <c r="O64" s="20"/>
      <c r="P64" s="4"/>
      <c r="R64" s="4"/>
      <c r="T64" s="4"/>
      <c r="U64" s="4"/>
      <c r="W64" s="4">
        <v>435</v>
      </c>
      <c r="X64" s="4"/>
      <c r="AA64" s="4"/>
      <c r="AB64" s="4"/>
      <c r="AD64" s="4"/>
      <c r="AE64" s="4"/>
      <c r="AG64" s="4"/>
      <c r="AI64" s="4"/>
      <c r="AK64" s="4"/>
      <c r="AM64" s="33">
        <f t="shared" si="1"/>
        <v>435</v>
      </c>
      <c r="AN64" s="44" t="s">
        <v>74</v>
      </c>
      <c r="AO64" s="10"/>
      <c r="AP64" s="6"/>
    </row>
    <row r="65" spans="1:42">
      <c r="A65" s="44" t="s">
        <v>75</v>
      </c>
      <c r="B65" s="4">
        <v>503</v>
      </c>
      <c r="C65" s="4"/>
      <c r="D65" s="4"/>
      <c r="F65" s="4"/>
      <c r="G65" s="4"/>
      <c r="I65" s="4"/>
      <c r="K65" s="4"/>
      <c r="M65" s="4"/>
      <c r="O65" s="20"/>
      <c r="P65" s="4"/>
      <c r="R65" s="4"/>
      <c r="T65" s="4"/>
      <c r="U65" s="4"/>
      <c r="W65" s="4">
        <v>218</v>
      </c>
      <c r="X65" s="4">
        <v>-68</v>
      </c>
      <c r="AA65" s="4"/>
      <c r="AB65" s="4"/>
      <c r="AD65" s="4">
        <v>166</v>
      </c>
      <c r="AE65" s="4"/>
      <c r="AG65" s="4"/>
      <c r="AI65" s="4"/>
      <c r="AK65" s="4"/>
      <c r="AM65" s="33">
        <f t="shared" si="1"/>
        <v>316</v>
      </c>
      <c r="AN65" s="44" t="s">
        <v>75</v>
      </c>
      <c r="AO65" s="10"/>
      <c r="AP65" s="6" t="s">
        <v>116</v>
      </c>
    </row>
    <row r="66" spans="1:42">
      <c r="A66" s="51" t="s">
        <v>84</v>
      </c>
      <c r="B66" s="4">
        <v>503</v>
      </c>
      <c r="C66" s="4"/>
      <c r="D66" s="4"/>
      <c r="F66" s="4"/>
      <c r="G66" s="4"/>
      <c r="I66" s="4"/>
      <c r="K66" s="4"/>
      <c r="M66" s="4"/>
      <c r="O66" s="20"/>
      <c r="P66" s="4"/>
      <c r="R66" s="4"/>
      <c r="T66" s="4"/>
      <c r="U66" s="4"/>
      <c r="W66" s="4"/>
      <c r="X66" s="4"/>
      <c r="AA66" s="4"/>
      <c r="AB66" s="4"/>
      <c r="AD66" s="4"/>
      <c r="AE66" s="4"/>
      <c r="AG66" s="4"/>
      <c r="AI66" s="4"/>
      <c r="AK66" s="4"/>
      <c r="AM66" s="33">
        <f t="shared" si="1"/>
        <v>0</v>
      </c>
      <c r="AN66" s="51" t="s">
        <v>84</v>
      </c>
      <c r="AO66" s="10"/>
      <c r="AP66" s="6"/>
    </row>
    <row r="67" spans="1:42">
      <c r="A67" s="44" t="s">
        <v>77</v>
      </c>
      <c r="B67" s="4">
        <v>503</v>
      </c>
      <c r="C67" s="4"/>
      <c r="D67" s="4"/>
      <c r="F67" s="4"/>
      <c r="G67" s="4"/>
      <c r="I67" s="4"/>
      <c r="K67" s="4"/>
      <c r="M67" s="4"/>
      <c r="O67" s="20"/>
      <c r="P67" s="4"/>
      <c r="R67" s="4"/>
      <c r="T67" s="4"/>
      <c r="U67" s="4"/>
      <c r="W67" s="4"/>
      <c r="X67" s="4"/>
      <c r="AA67" s="4"/>
      <c r="AB67" s="4"/>
      <c r="AD67" s="4"/>
      <c r="AE67" s="4"/>
      <c r="AG67" s="4"/>
      <c r="AI67" s="4"/>
      <c r="AK67" s="4"/>
      <c r="AM67" s="33">
        <f t="shared" si="1"/>
        <v>0</v>
      </c>
      <c r="AN67" s="44" t="s">
        <v>77</v>
      </c>
      <c r="AO67" s="10"/>
      <c r="AP67" s="6"/>
    </row>
    <row r="68" spans="1:42">
      <c r="A68" s="12" t="s">
        <v>51</v>
      </c>
      <c r="B68" s="4">
        <v>503</v>
      </c>
      <c r="C68" s="4"/>
      <c r="D68" s="4"/>
      <c r="F68" s="4"/>
      <c r="G68" s="4"/>
      <c r="I68" s="4"/>
      <c r="K68" s="4"/>
      <c r="M68" s="4"/>
      <c r="O68" s="20"/>
      <c r="P68" s="4"/>
      <c r="R68" s="4"/>
      <c r="T68" s="4"/>
      <c r="U68" s="4"/>
      <c r="W68" s="4"/>
      <c r="X68" s="4"/>
      <c r="AA68" s="4"/>
      <c r="AB68" s="4"/>
      <c r="AD68" s="4"/>
      <c r="AE68" s="4"/>
      <c r="AG68" s="4"/>
      <c r="AI68" s="4"/>
      <c r="AK68" s="4"/>
      <c r="AM68" s="33">
        <f t="shared" ref="AM68:AM90" si="2">SUM(D68:AL68)</f>
        <v>0</v>
      </c>
      <c r="AN68" s="12" t="s">
        <v>51</v>
      </c>
      <c r="AO68" s="10"/>
      <c r="AP68" s="6"/>
    </row>
    <row r="69" spans="1:42">
      <c r="A69" s="44" t="s">
        <v>80</v>
      </c>
      <c r="B69" s="4">
        <v>503</v>
      </c>
      <c r="C69" s="4"/>
      <c r="D69" s="4"/>
      <c r="F69" s="4"/>
      <c r="G69" s="4"/>
      <c r="I69" s="4"/>
      <c r="K69" s="4"/>
      <c r="M69" s="4"/>
      <c r="O69" s="20"/>
      <c r="P69" s="4"/>
      <c r="R69" s="4"/>
      <c r="T69" s="4"/>
      <c r="U69" s="4"/>
      <c r="W69" s="4"/>
      <c r="X69" s="4"/>
      <c r="AA69" s="4"/>
      <c r="AB69" s="4"/>
      <c r="AD69" s="4"/>
      <c r="AE69" s="4"/>
      <c r="AG69" s="4"/>
      <c r="AI69" s="4"/>
      <c r="AK69" s="4"/>
      <c r="AM69" s="33">
        <f t="shared" si="2"/>
        <v>0</v>
      </c>
      <c r="AN69" s="44" t="s">
        <v>80</v>
      </c>
      <c r="AO69" s="10"/>
      <c r="AP69" s="6"/>
    </row>
    <row r="70" spans="1:42" s="38" customFormat="1">
      <c r="A70" s="44" t="s">
        <v>138</v>
      </c>
      <c r="B70" s="4">
        <v>504</v>
      </c>
      <c r="C70" s="4"/>
      <c r="D70" s="4"/>
      <c r="F70" s="4"/>
      <c r="G70" s="4"/>
      <c r="I70" s="4"/>
      <c r="K70" s="4"/>
      <c r="M70" s="4"/>
      <c r="O70" s="20"/>
      <c r="P70" s="4"/>
      <c r="R70" s="4"/>
      <c r="T70" s="4"/>
      <c r="U70" s="4"/>
      <c r="W70" s="4"/>
      <c r="X70" s="4"/>
      <c r="AA70" s="4"/>
      <c r="AB70" s="4">
        <v>447</v>
      </c>
      <c r="AD70" s="4"/>
      <c r="AE70" s="4"/>
      <c r="AG70" s="4"/>
      <c r="AI70" s="4"/>
      <c r="AK70" s="4"/>
      <c r="AM70" s="33">
        <f t="shared" si="2"/>
        <v>447</v>
      </c>
      <c r="AN70" s="44" t="s">
        <v>139</v>
      </c>
      <c r="AO70" s="10"/>
      <c r="AP70" s="6" t="s">
        <v>142</v>
      </c>
    </row>
    <row r="71" spans="1:42" s="38" customFormat="1" ht="30">
      <c r="A71" s="44" t="s">
        <v>141</v>
      </c>
      <c r="B71" s="4">
        <v>504</v>
      </c>
      <c r="C71" s="4"/>
      <c r="D71" s="4"/>
      <c r="F71" s="4"/>
      <c r="G71" s="4"/>
      <c r="I71" s="4"/>
      <c r="K71" s="4"/>
      <c r="M71" s="4"/>
      <c r="O71" s="20"/>
      <c r="P71" s="4"/>
      <c r="R71" s="4"/>
      <c r="T71" s="4"/>
      <c r="U71" s="4"/>
      <c r="W71" s="4"/>
      <c r="X71" s="4"/>
      <c r="AA71" s="4"/>
      <c r="AB71" s="4">
        <v>901</v>
      </c>
      <c r="AD71" s="4"/>
      <c r="AE71" s="4"/>
      <c r="AG71" s="4"/>
      <c r="AI71" s="4"/>
      <c r="AK71" s="4"/>
      <c r="AM71" s="33"/>
      <c r="AN71" s="44"/>
      <c r="AO71" s="10"/>
      <c r="AP71" s="6" t="s">
        <v>143</v>
      </c>
    </row>
    <row r="72" spans="1:42">
      <c r="A72" s="44" t="s">
        <v>82</v>
      </c>
      <c r="B72" s="4"/>
      <c r="C72" s="4"/>
      <c r="D72" s="4"/>
      <c r="F72" s="4"/>
      <c r="G72" s="4"/>
      <c r="I72" s="4"/>
      <c r="K72" s="4"/>
      <c r="M72" s="4"/>
      <c r="O72" s="20"/>
      <c r="P72" s="4"/>
      <c r="R72" s="4"/>
      <c r="T72" s="4"/>
      <c r="U72" s="4"/>
      <c r="W72" s="4"/>
      <c r="X72" s="24"/>
      <c r="AA72" s="4"/>
      <c r="AB72" s="4"/>
      <c r="AD72" s="4"/>
      <c r="AE72" s="4"/>
      <c r="AG72" s="4">
        <v>-200</v>
      </c>
      <c r="AI72" s="4"/>
      <c r="AK72" s="4"/>
      <c r="AM72" s="33">
        <f t="shared" si="2"/>
        <v>-200</v>
      </c>
      <c r="AN72" s="44" t="s">
        <v>82</v>
      </c>
      <c r="AO72" s="10"/>
      <c r="AP72" s="6" t="s">
        <v>120</v>
      </c>
    </row>
    <row r="73" spans="1:42">
      <c r="A73" s="12" t="s">
        <v>23</v>
      </c>
      <c r="B73" s="4"/>
      <c r="C73" s="4"/>
      <c r="D73" s="4"/>
      <c r="F73" s="4"/>
      <c r="G73" s="4"/>
      <c r="I73" s="4"/>
      <c r="K73" s="4"/>
      <c r="M73" s="4"/>
      <c r="O73" s="20"/>
      <c r="P73" s="4"/>
      <c r="R73" s="4"/>
      <c r="T73" s="4"/>
      <c r="U73" s="4"/>
      <c r="W73" s="4"/>
      <c r="X73" s="24"/>
      <c r="AA73" s="4"/>
      <c r="AB73" s="4"/>
      <c r="AD73" s="4"/>
      <c r="AE73" s="4"/>
      <c r="AG73" s="4"/>
      <c r="AI73" s="4"/>
      <c r="AK73" s="4"/>
      <c r="AM73" s="33">
        <f>SUM(D73:AL73)</f>
        <v>0</v>
      </c>
      <c r="AN73" s="12" t="s">
        <v>23</v>
      </c>
      <c r="AO73" s="10"/>
      <c r="AP73" s="6"/>
    </row>
    <row r="74" spans="1:42">
      <c r="A74" s="12" t="s">
        <v>3</v>
      </c>
      <c r="B74" s="4">
        <v>510</v>
      </c>
      <c r="C74" s="4"/>
      <c r="D74" s="4"/>
      <c r="F74" s="4">
        <v>134</v>
      </c>
      <c r="G74" s="4"/>
      <c r="I74" s="4"/>
      <c r="K74" s="4"/>
      <c r="M74" s="4"/>
      <c r="O74" s="20"/>
      <c r="P74" s="4"/>
      <c r="R74" s="4"/>
      <c r="T74" s="9"/>
      <c r="U74" s="9"/>
      <c r="W74" s="4"/>
      <c r="X74" s="4"/>
      <c r="AA74" s="4">
        <v>269</v>
      </c>
      <c r="AB74" s="4"/>
      <c r="AD74" s="4"/>
      <c r="AE74" s="4"/>
      <c r="AG74" s="4"/>
      <c r="AI74" s="4"/>
      <c r="AK74" s="4"/>
      <c r="AM74" s="33">
        <f t="shared" si="2"/>
        <v>403</v>
      </c>
      <c r="AN74" s="12" t="s">
        <v>3</v>
      </c>
      <c r="AO74" s="10"/>
      <c r="AP74" s="6"/>
    </row>
    <row r="75" spans="1:42">
      <c r="A75" s="12" t="s">
        <v>39</v>
      </c>
      <c r="B75" s="4"/>
      <c r="C75" s="4"/>
      <c r="D75" s="4"/>
      <c r="F75" s="4"/>
      <c r="G75" s="4"/>
      <c r="I75" s="4"/>
      <c r="K75" s="4"/>
      <c r="M75" s="4"/>
      <c r="O75" s="20"/>
      <c r="P75" s="4"/>
      <c r="R75" s="4"/>
      <c r="T75" s="4"/>
      <c r="U75" s="4"/>
      <c r="W75" s="4">
        <v>435</v>
      </c>
      <c r="X75" s="20"/>
      <c r="AA75" s="4"/>
      <c r="AB75" s="4"/>
      <c r="AD75" s="4"/>
      <c r="AE75" s="4"/>
      <c r="AG75" s="4"/>
      <c r="AI75" s="4"/>
      <c r="AK75" s="4">
        <v>400</v>
      </c>
      <c r="AM75" s="33">
        <f t="shared" si="2"/>
        <v>835</v>
      </c>
      <c r="AN75" s="12" t="s">
        <v>39</v>
      </c>
      <c r="AO75" s="10"/>
      <c r="AP75" s="6"/>
    </row>
    <row r="76" spans="1:42">
      <c r="A76" s="17" t="s">
        <v>113</v>
      </c>
      <c r="B76" s="4"/>
      <c r="C76" s="4"/>
      <c r="D76" s="4"/>
      <c r="F76" s="4"/>
      <c r="G76" s="4"/>
      <c r="I76" s="4"/>
      <c r="K76" s="4"/>
      <c r="M76" s="4"/>
      <c r="O76" s="20"/>
      <c r="P76" s="4"/>
      <c r="R76" s="4"/>
      <c r="T76" s="4"/>
      <c r="U76" s="4"/>
      <c r="W76" s="4"/>
      <c r="X76" s="20"/>
      <c r="AA76" s="4"/>
      <c r="AB76" s="4"/>
      <c r="AD76" s="4"/>
      <c r="AE76" s="4">
        <v>-52</v>
      </c>
      <c r="AG76" s="4"/>
      <c r="AI76" s="4"/>
      <c r="AK76" s="4"/>
      <c r="AM76" s="33">
        <f t="shared" si="2"/>
        <v>-52</v>
      </c>
      <c r="AN76" s="17" t="s">
        <v>113</v>
      </c>
      <c r="AO76" s="10"/>
      <c r="AP76" s="6" t="s">
        <v>118</v>
      </c>
    </row>
    <row r="77" spans="1:42" s="38" customFormat="1">
      <c r="A77" s="17" t="s">
        <v>54</v>
      </c>
      <c r="B77" s="4"/>
      <c r="C77" s="4"/>
      <c r="D77" s="4"/>
      <c r="F77" s="4"/>
      <c r="G77" s="4"/>
      <c r="I77" s="4"/>
      <c r="K77" s="4"/>
      <c r="M77" s="4"/>
      <c r="O77" s="20"/>
      <c r="P77" s="4"/>
      <c r="R77" s="4"/>
      <c r="T77" s="4"/>
      <c r="U77" s="4"/>
      <c r="W77" s="4"/>
      <c r="X77" s="4"/>
      <c r="AA77" s="4"/>
      <c r="AB77" s="4"/>
      <c r="AD77" s="4"/>
      <c r="AE77" s="4"/>
      <c r="AG77" s="4"/>
      <c r="AI77" s="4"/>
      <c r="AK77" s="4"/>
      <c r="AM77" s="33">
        <f t="shared" si="2"/>
        <v>0</v>
      </c>
      <c r="AN77" s="17" t="s">
        <v>54</v>
      </c>
      <c r="AO77" s="10"/>
      <c r="AP77" s="6"/>
    </row>
    <row r="78" spans="1:42" ht="15" customHeight="1">
      <c r="A78" s="12" t="s">
        <v>44</v>
      </c>
      <c r="B78" s="4"/>
      <c r="C78" s="4"/>
      <c r="D78" s="4"/>
      <c r="F78" s="4"/>
      <c r="G78" s="4"/>
      <c r="I78" s="4"/>
      <c r="K78" s="4"/>
      <c r="M78" s="4"/>
      <c r="O78" s="20"/>
      <c r="P78" s="4"/>
      <c r="R78" s="4"/>
      <c r="T78" s="4"/>
      <c r="U78" s="4"/>
      <c r="W78" s="4"/>
      <c r="X78" s="4"/>
      <c r="AA78" s="4"/>
      <c r="AB78" s="4"/>
      <c r="AD78" s="4"/>
      <c r="AE78" s="4"/>
      <c r="AG78" s="4"/>
      <c r="AI78" s="4"/>
      <c r="AK78" s="4"/>
      <c r="AM78" s="33">
        <f t="shared" si="2"/>
        <v>0</v>
      </c>
      <c r="AN78" s="12" t="s">
        <v>44</v>
      </c>
      <c r="AO78" s="10"/>
      <c r="AP78" s="6"/>
    </row>
    <row r="79" spans="1:42" ht="30">
      <c r="A79" s="12" t="s">
        <v>9</v>
      </c>
      <c r="B79" s="4"/>
      <c r="C79" s="4"/>
      <c r="D79" s="4"/>
      <c r="F79" s="4">
        <v>67</v>
      </c>
      <c r="G79" s="4"/>
      <c r="I79" s="4"/>
      <c r="K79" s="4"/>
      <c r="M79" s="4"/>
      <c r="O79" s="20"/>
      <c r="P79" s="4"/>
      <c r="R79" s="4"/>
      <c r="T79" s="4"/>
      <c r="U79" s="4"/>
      <c r="W79" s="4">
        <v>218</v>
      </c>
      <c r="X79" s="4">
        <f>-136</f>
        <v>-136</v>
      </c>
      <c r="AA79" s="4">
        <v>538</v>
      </c>
      <c r="AB79" s="4"/>
      <c r="AD79" s="4"/>
      <c r="AE79" s="4"/>
      <c r="AG79" s="4"/>
      <c r="AI79" s="4"/>
      <c r="AK79" s="4"/>
      <c r="AM79" s="33">
        <f t="shared" si="2"/>
        <v>687</v>
      </c>
      <c r="AN79" s="12" t="s">
        <v>9</v>
      </c>
      <c r="AO79" s="10"/>
      <c r="AP79" s="6" t="s">
        <v>148</v>
      </c>
    </row>
    <row r="80" spans="1:42" ht="30">
      <c r="A80" s="52" t="s">
        <v>10</v>
      </c>
      <c r="B80" s="4"/>
      <c r="C80" s="4"/>
      <c r="D80" s="4"/>
      <c r="F80" s="4"/>
      <c r="G80" s="4"/>
      <c r="I80" s="4"/>
      <c r="K80" s="4"/>
      <c r="M80" s="4"/>
      <c r="O80" s="20"/>
      <c r="P80" s="4"/>
      <c r="R80" s="4"/>
      <c r="T80" s="4"/>
      <c r="U80" s="4"/>
      <c r="W80" s="4"/>
      <c r="X80" s="4"/>
      <c r="AA80" s="4"/>
      <c r="AB80" s="4"/>
      <c r="AD80" s="4"/>
      <c r="AE80" s="4"/>
      <c r="AG80" s="4"/>
      <c r="AI80" s="4"/>
      <c r="AK80" s="4"/>
      <c r="AM80" s="33">
        <f t="shared" si="2"/>
        <v>0</v>
      </c>
      <c r="AN80" s="52" t="s">
        <v>10</v>
      </c>
      <c r="AO80" s="10"/>
      <c r="AP80" s="6"/>
    </row>
    <row r="81" spans="1:42">
      <c r="A81" s="12" t="s">
        <v>12</v>
      </c>
      <c r="B81" s="4"/>
      <c r="C81" s="4"/>
      <c r="D81" s="4"/>
      <c r="F81" s="4"/>
      <c r="G81" s="4"/>
      <c r="I81" s="4"/>
      <c r="K81" s="4"/>
      <c r="M81" s="4"/>
      <c r="O81" s="20"/>
      <c r="P81" s="4"/>
      <c r="R81" s="4"/>
      <c r="T81" s="4"/>
      <c r="U81" s="4"/>
      <c r="W81" s="4"/>
      <c r="X81" s="4"/>
      <c r="AA81" s="4"/>
      <c r="AB81" s="4"/>
      <c r="AD81" s="4"/>
      <c r="AE81" s="4"/>
      <c r="AG81" s="4"/>
      <c r="AI81" s="4"/>
      <c r="AK81" s="4"/>
      <c r="AM81" s="33">
        <f t="shared" si="2"/>
        <v>0</v>
      </c>
      <c r="AN81" s="12" t="s">
        <v>12</v>
      </c>
      <c r="AO81" s="10"/>
      <c r="AP81" s="6"/>
    </row>
    <row r="82" spans="1:42">
      <c r="A82" s="12" t="s">
        <v>46</v>
      </c>
      <c r="B82" s="4"/>
      <c r="C82" s="4"/>
      <c r="D82" s="4"/>
      <c r="F82" s="4"/>
      <c r="G82" s="4"/>
      <c r="I82" s="4"/>
      <c r="K82" s="4"/>
      <c r="M82" s="4"/>
      <c r="O82" s="20"/>
      <c r="P82" s="4"/>
      <c r="R82" s="4"/>
      <c r="T82" s="4"/>
      <c r="U82" s="4"/>
      <c r="W82" s="4"/>
      <c r="X82" s="4"/>
      <c r="AA82" s="4"/>
      <c r="AB82" s="4"/>
      <c r="AD82" s="4"/>
      <c r="AE82" s="4"/>
      <c r="AG82" s="4"/>
      <c r="AI82" s="4"/>
      <c r="AK82" s="4"/>
      <c r="AM82" s="33">
        <f t="shared" si="2"/>
        <v>0</v>
      </c>
      <c r="AN82" s="12" t="s">
        <v>46</v>
      </c>
      <c r="AO82" s="10"/>
      <c r="AP82" s="6"/>
    </row>
    <row r="83" spans="1:42" s="38" customFormat="1">
      <c r="A83" s="17" t="s">
        <v>68</v>
      </c>
      <c r="B83" s="4"/>
      <c r="C83" s="4"/>
      <c r="D83" s="4"/>
      <c r="F83" s="4"/>
      <c r="G83" s="4"/>
      <c r="I83" s="4"/>
      <c r="K83" s="4"/>
      <c r="M83" s="4"/>
      <c r="O83" s="20"/>
      <c r="P83" s="4"/>
      <c r="R83" s="4"/>
      <c r="T83" s="4"/>
      <c r="U83" s="4"/>
      <c r="W83" s="4"/>
      <c r="X83" s="4"/>
      <c r="AA83" s="4"/>
      <c r="AB83" s="4"/>
      <c r="AD83" s="4"/>
      <c r="AE83" s="4"/>
      <c r="AG83" s="4"/>
      <c r="AI83" s="4"/>
      <c r="AK83" s="4"/>
      <c r="AM83" s="33">
        <f t="shared" si="2"/>
        <v>0</v>
      </c>
      <c r="AN83" s="17" t="s">
        <v>68</v>
      </c>
      <c r="AO83" s="10"/>
      <c r="AP83" s="6"/>
    </row>
    <row r="84" spans="1:42">
      <c r="A84" s="17" t="s">
        <v>85</v>
      </c>
      <c r="B84" s="4"/>
      <c r="C84" s="4"/>
      <c r="D84" s="4"/>
      <c r="F84" s="4"/>
      <c r="G84" s="4"/>
      <c r="I84" s="4"/>
      <c r="K84" s="4"/>
      <c r="M84" s="4"/>
      <c r="O84" s="20"/>
      <c r="P84" s="4"/>
      <c r="R84" s="4"/>
      <c r="T84" s="4"/>
      <c r="U84" s="4"/>
      <c r="W84" s="4"/>
      <c r="X84" s="4"/>
      <c r="AA84" s="4"/>
      <c r="AB84" s="4"/>
      <c r="AD84" s="4"/>
      <c r="AE84" s="4"/>
      <c r="AG84" s="4"/>
      <c r="AI84" s="4"/>
      <c r="AK84" s="4">
        <v>163</v>
      </c>
      <c r="AM84" s="33">
        <f t="shared" si="2"/>
        <v>163</v>
      </c>
      <c r="AN84" s="17" t="s">
        <v>85</v>
      </c>
      <c r="AO84" s="10"/>
      <c r="AP84" s="6"/>
    </row>
    <row r="85" spans="1:42" ht="30">
      <c r="A85" s="51" t="s">
        <v>86</v>
      </c>
      <c r="B85" s="4"/>
      <c r="C85" s="4"/>
      <c r="D85" s="4"/>
      <c r="F85" s="4"/>
      <c r="G85" s="4"/>
      <c r="I85" s="4"/>
      <c r="K85" s="4"/>
      <c r="M85" s="4"/>
      <c r="O85" s="20"/>
      <c r="P85" s="4"/>
      <c r="R85" s="4"/>
      <c r="T85" s="4"/>
      <c r="U85" s="4"/>
      <c r="W85" s="4"/>
      <c r="X85" s="4">
        <f>25+68+68</f>
        <v>161</v>
      </c>
      <c r="AA85" s="4"/>
      <c r="AB85" s="4"/>
      <c r="AD85" s="4"/>
      <c r="AE85" s="4"/>
      <c r="AG85" s="4"/>
      <c r="AI85" s="4"/>
      <c r="AK85" s="4">
        <v>-37</v>
      </c>
      <c r="AM85" s="33">
        <f t="shared" si="2"/>
        <v>124</v>
      </c>
      <c r="AN85" s="51" t="s">
        <v>86</v>
      </c>
      <c r="AO85" s="10"/>
      <c r="AP85" s="6" t="s">
        <v>147</v>
      </c>
    </row>
    <row r="86" spans="1:42">
      <c r="A86" s="17" t="s">
        <v>53</v>
      </c>
      <c r="B86" s="4"/>
      <c r="C86" s="4"/>
      <c r="D86" s="4"/>
      <c r="F86" s="4"/>
      <c r="G86" s="4"/>
      <c r="I86" s="4"/>
      <c r="K86" s="4"/>
      <c r="M86" s="4"/>
      <c r="O86" s="20"/>
      <c r="P86" s="4"/>
      <c r="R86" s="4"/>
      <c r="T86" s="4"/>
      <c r="U86" s="4"/>
      <c r="W86" s="4"/>
      <c r="X86" s="4"/>
      <c r="AA86" s="4"/>
      <c r="AB86" s="4"/>
      <c r="AD86" s="4"/>
      <c r="AE86" s="4"/>
      <c r="AG86" s="4"/>
      <c r="AI86" s="4"/>
      <c r="AK86" s="4"/>
      <c r="AM86" s="33">
        <f t="shared" si="2"/>
        <v>0</v>
      </c>
      <c r="AN86" s="17" t="s">
        <v>53</v>
      </c>
      <c r="AO86" s="10"/>
      <c r="AP86" s="6"/>
    </row>
    <row r="87" spans="1:42">
      <c r="A87" s="12" t="s">
        <v>48</v>
      </c>
      <c r="B87" s="4"/>
      <c r="C87" s="4"/>
      <c r="D87" s="4"/>
      <c r="F87" s="4"/>
      <c r="G87" s="4"/>
      <c r="I87" s="4"/>
      <c r="K87" s="4"/>
      <c r="M87" s="4"/>
      <c r="O87" s="20"/>
      <c r="P87" s="4"/>
      <c r="R87" s="4"/>
      <c r="T87" s="4"/>
      <c r="U87" s="4"/>
      <c r="W87" s="4"/>
      <c r="X87" s="4"/>
      <c r="AA87" s="4"/>
      <c r="AB87" s="4"/>
      <c r="AD87" s="4"/>
      <c r="AE87" s="4"/>
      <c r="AG87" s="4"/>
      <c r="AI87" s="4"/>
      <c r="AK87" s="4"/>
      <c r="AM87" s="33">
        <f t="shared" si="2"/>
        <v>0</v>
      </c>
      <c r="AN87" s="12" t="s">
        <v>48</v>
      </c>
      <c r="AO87" s="10"/>
      <c r="AP87" s="6"/>
    </row>
    <row r="88" spans="1:42" s="38" customFormat="1">
      <c r="A88" s="12" t="s">
        <v>30</v>
      </c>
      <c r="B88" s="4"/>
      <c r="C88" s="4"/>
      <c r="D88" s="4"/>
      <c r="F88" s="9"/>
      <c r="G88" s="4"/>
      <c r="I88" s="4"/>
      <c r="K88" s="4"/>
      <c r="M88" s="4"/>
      <c r="O88" s="20"/>
      <c r="P88" s="4"/>
      <c r="R88" s="4"/>
      <c r="T88" s="4"/>
      <c r="U88" s="4"/>
      <c r="W88" s="4"/>
      <c r="X88" s="4"/>
      <c r="AA88" s="4"/>
      <c r="AB88" s="4"/>
      <c r="AD88" s="4"/>
      <c r="AE88" s="4"/>
      <c r="AG88" s="4"/>
      <c r="AI88" s="4"/>
      <c r="AK88" s="4"/>
      <c r="AM88" s="33">
        <f t="shared" si="2"/>
        <v>0</v>
      </c>
      <c r="AN88" s="12" t="s">
        <v>30</v>
      </c>
      <c r="AO88" s="10"/>
      <c r="AP88" s="6"/>
    </row>
    <row r="89" spans="1:42">
      <c r="A89" s="17" t="s">
        <v>60</v>
      </c>
      <c r="B89" s="4"/>
      <c r="C89" s="4"/>
      <c r="D89" s="4"/>
      <c r="F89" s="4"/>
      <c r="G89" s="4"/>
      <c r="I89" s="4"/>
      <c r="K89" s="4"/>
      <c r="M89" s="4"/>
      <c r="O89" s="20"/>
      <c r="P89" s="4"/>
      <c r="R89" s="4"/>
      <c r="T89" s="4"/>
      <c r="U89" s="4"/>
      <c r="W89" s="4"/>
      <c r="X89" s="4"/>
      <c r="AA89" s="4"/>
      <c r="AB89" s="4"/>
      <c r="AD89" s="4"/>
      <c r="AE89" s="4"/>
      <c r="AG89" s="4"/>
      <c r="AI89" s="4"/>
      <c r="AK89" s="4"/>
      <c r="AM89" s="33">
        <f t="shared" si="2"/>
        <v>0</v>
      </c>
      <c r="AN89" s="17" t="s">
        <v>60</v>
      </c>
      <c r="AO89" s="10"/>
      <c r="AP89" s="6"/>
    </row>
    <row r="90" spans="1:42" ht="15.75" thickBot="1">
      <c r="A90" s="54" t="s">
        <v>114</v>
      </c>
      <c r="B90" s="25"/>
      <c r="C90" s="25"/>
      <c r="D90" s="4"/>
      <c r="F90" s="25"/>
      <c r="G90" s="25"/>
      <c r="I90" s="25"/>
      <c r="K90" s="4"/>
      <c r="M90" s="4"/>
      <c r="O90" s="26"/>
      <c r="P90" s="25"/>
      <c r="R90" s="4"/>
      <c r="T90" s="25"/>
      <c r="U90" s="25"/>
      <c r="W90" s="25"/>
      <c r="X90" s="25"/>
      <c r="AA90" s="25"/>
      <c r="AB90" s="25"/>
      <c r="AD90" s="25">
        <v>166</v>
      </c>
      <c r="AE90" s="25">
        <v>-52</v>
      </c>
      <c r="AG90" s="25"/>
      <c r="AI90" s="4"/>
      <c r="AK90" s="4"/>
      <c r="AM90" s="34">
        <f t="shared" si="2"/>
        <v>114</v>
      </c>
      <c r="AN90" s="54" t="s">
        <v>114</v>
      </c>
      <c r="AO90" s="10"/>
      <c r="AP90" s="27" t="s">
        <v>118</v>
      </c>
    </row>
    <row r="91" spans="1:42" ht="15.75" thickBot="1">
      <c r="A91" s="28" t="s">
        <v>22</v>
      </c>
      <c r="B91" s="28"/>
      <c r="C91" s="28"/>
      <c r="D91" s="31">
        <f>SUM(D4:D90)</f>
        <v>674</v>
      </c>
      <c r="E91" s="32"/>
      <c r="F91" s="31">
        <f>SUM(F4:F90)</f>
        <v>469</v>
      </c>
      <c r="G91" s="31">
        <f>SUM(G4:G90)</f>
        <v>0</v>
      </c>
      <c r="H91" s="32"/>
      <c r="I91" s="31">
        <f>SUM(I4:I90)</f>
        <v>-40</v>
      </c>
      <c r="J91" s="32"/>
      <c r="K91" s="31">
        <f>SUM(K4:K90)</f>
        <v>112</v>
      </c>
      <c r="L91" s="32"/>
      <c r="M91" s="31">
        <f>SUM(M4:M90)</f>
        <v>-1341</v>
      </c>
      <c r="N91" s="32"/>
      <c r="O91" s="31">
        <f>SUM(O4:O90)</f>
        <v>700</v>
      </c>
      <c r="P91" s="31">
        <f>SUM(P4:P90)</f>
        <v>0</v>
      </c>
      <c r="Q91" s="42"/>
      <c r="R91" s="31">
        <f>SUM(R4:R90)</f>
        <v>24</v>
      </c>
      <c r="S91" s="32"/>
      <c r="T91" s="31">
        <f>SUM(T4:T90)</f>
        <v>1380</v>
      </c>
      <c r="U91" s="31">
        <f>SUM(U4:U90)</f>
        <v>-840</v>
      </c>
      <c r="V91" s="32"/>
      <c r="W91" s="31">
        <f>SUM(W4:W90)</f>
        <v>6319</v>
      </c>
      <c r="X91" s="31">
        <f>SUM(X4:X90)</f>
        <v>-76</v>
      </c>
      <c r="Y91" s="32"/>
      <c r="Z91" s="32"/>
      <c r="AA91" s="31">
        <f>SUM(AA4:AA90)</f>
        <v>5380</v>
      </c>
      <c r="AB91" s="31">
        <f>SUM(AB4:AB90)</f>
        <v>5822</v>
      </c>
      <c r="AC91" s="32"/>
      <c r="AD91" s="31">
        <f>SUM(AD4:AD90)</f>
        <v>830</v>
      </c>
      <c r="AE91" s="31">
        <f>SUM(AE4:AE90)</f>
        <v>-312</v>
      </c>
      <c r="AF91" s="32"/>
      <c r="AG91" s="31">
        <f>SUM(AG4:AG90)</f>
        <v>175</v>
      </c>
      <c r="AH91" s="32"/>
      <c r="AI91" s="31">
        <f>SUM(AI4:AI90)</f>
        <v>1516</v>
      </c>
      <c r="AJ91" s="32"/>
      <c r="AK91" s="31">
        <f>SUM(AK4:AK90)</f>
        <v>1351</v>
      </c>
      <c r="AL91" s="32"/>
      <c r="AM91" s="31">
        <f>SUM(AM4:AM90)</f>
        <v>21242</v>
      </c>
      <c r="AN91" s="29"/>
      <c r="AO91" s="29"/>
      <c r="AP91" s="30"/>
    </row>
    <row r="92" spans="1:42">
      <c r="A92" s="1"/>
      <c r="B92" s="1"/>
      <c r="C92" s="1"/>
    </row>
    <row r="93" spans="1:42" s="14" customFormat="1">
      <c r="O93" s="21"/>
      <c r="T93" s="15"/>
      <c r="U93" s="15"/>
      <c r="W93" s="15"/>
      <c r="AA93" s="15"/>
      <c r="AB93" s="15"/>
      <c r="AD93" s="15"/>
      <c r="AE93" s="15"/>
      <c r="AG93" s="15"/>
      <c r="AP93" s="16"/>
    </row>
    <row r="94" spans="1:42">
      <c r="F94" s="43" t="s">
        <v>105</v>
      </c>
      <c r="O94" s="43" t="s">
        <v>110</v>
      </c>
      <c r="T94" s="43" t="s">
        <v>109</v>
      </c>
      <c r="W94" s="43" t="s">
        <v>108</v>
      </c>
      <c r="AA94" s="43" t="s">
        <v>107</v>
      </c>
      <c r="AD94" s="43" t="s">
        <v>106</v>
      </c>
    </row>
    <row r="95" spans="1:42">
      <c r="A95" t="s">
        <v>36</v>
      </c>
      <c r="F95">
        <v>42</v>
      </c>
      <c r="O95" s="19">
        <v>44</v>
      </c>
      <c r="T95" s="38">
        <v>144</v>
      </c>
      <c r="W95">
        <v>136</v>
      </c>
      <c r="AA95">
        <f>84*2</f>
        <v>168</v>
      </c>
      <c r="AD95">
        <v>52</v>
      </c>
    </row>
    <row r="96" spans="1:42">
      <c r="A96" t="s">
        <v>35</v>
      </c>
      <c r="F96">
        <v>1.6</v>
      </c>
      <c r="O96" s="18">
        <v>1.6</v>
      </c>
      <c r="T96">
        <v>1.6</v>
      </c>
      <c r="W96">
        <v>1.6</v>
      </c>
      <c r="AA96">
        <v>1.6</v>
      </c>
      <c r="AD96">
        <v>1.6</v>
      </c>
    </row>
    <row r="97" spans="1:42">
      <c r="A97" t="s">
        <v>33</v>
      </c>
      <c r="F97" s="5"/>
      <c r="O97" s="22"/>
      <c r="T97" s="5"/>
      <c r="U97" s="39"/>
      <c r="W97" s="5"/>
      <c r="AA97" s="5"/>
      <c r="AD97" s="5"/>
    </row>
    <row r="98" spans="1:42" s="8" customFormat="1" ht="15.75" thickBot="1">
      <c r="A98" s="8" t="s">
        <v>37</v>
      </c>
      <c r="F98" s="11">
        <f>F95*F96*2</f>
        <v>134.4</v>
      </c>
      <c r="O98" s="37">
        <f>O95*O96*2</f>
        <v>140.80000000000001</v>
      </c>
      <c r="T98" s="11">
        <f>T95*T96*2</f>
        <v>460.8</v>
      </c>
      <c r="U98" s="40"/>
      <c r="W98" s="11">
        <f>W95*W96*2</f>
        <v>435.20000000000005</v>
      </c>
      <c r="AA98" s="11">
        <f>AA95*AA96*2</f>
        <v>537.6</v>
      </c>
      <c r="AB98"/>
      <c r="AD98" s="11">
        <f>AD95*AD96*2</f>
        <v>166.4</v>
      </c>
      <c r="AP98" s="1"/>
    </row>
    <row r="99" spans="1:42" ht="15.75" thickTop="1"/>
    <row r="100" spans="1:42">
      <c r="A100" s="8" t="s">
        <v>81</v>
      </c>
      <c r="B100" s="8"/>
      <c r="C100" s="8"/>
      <c r="O100" s="18"/>
    </row>
    <row r="101" spans="1:42">
      <c r="A101" s="13" t="s">
        <v>93</v>
      </c>
      <c r="B101" s="13"/>
      <c r="C101" s="13"/>
      <c r="F101" t="s">
        <v>95</v>
      </c>
    </row>
    <row r="102" spans="1:42">
      <c r="A102" t="s">
        <v>94</v>
      </c>
      <c r="F102" s="38" t="s">
        <v>95</v>
      </c>
    </row>
  </sheetData>
  <sortState ref="A4:AN88">
    <sortCondition ref="B4:B88"/>
  </sortState>
  <mergeCells count="6">
    <mergeCell ref="AD2:AE2"/>
    <mergeCell ref="T2:U2"/>
    <mergeCell ref="F2:G2"/>
    <mergeCell ref="W2:Y2"/>
    <mergeCell ref="AA2:AB2"/>
    <mergeCell ref="O2:P2"/>
  </mergeCells>
  <pageMargins left="0" right="0" top="0" bottom="0" header="0.31496062992125984" footer="0.31496062992125984"/>
  <pageSetup paperSize="9" scale="50" fitToHeight="0" orientation="portrait" r:id="rId1"/>
  <headerFooter>
    <oddFooter>&amp;C&amp;P&amp;R&amp;D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2016</vt:lpstr>
      <vt:lpstr>'2016'!Udskriftstitler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Andersen</dc:creator>
  <cp:lastModifiedBy>Viborg Svømmeklub</cp:lastModifiedBy>
  <cp:lastPrinted>2016-11-11T13:12:51Z</cp:lastPrinted>
  <dcterms:created xsi:type="dcterms:W3CDTF">2014-03-09T15:16:48Z</dcterms:created>
  <dcterms:modified xsi:type="dcterms:W3CDTF">2016-11-11T16:27:14Z</dcterms:modified>
</cp:coreProperties>
</file>