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045"/>
  </bookViews>
  <sheets>
    <sheet name="2015" sheetId="1" r:id="rId1"/>
  </sheets>
  <definedNames>
    <definedName name="_xlnm.Print_Titles" localSheetId="0">'2015'!$A:$A,'2015'!$2:$3</definedName>
  </definedNames>
  <calcPr calcId="125725"/>
</workbook>
</file>

<file path=xl/calcChain.xml><?xml version="1.0" encoding="utf-8"?>
<calcChain xmlns="http://schemas.openxmlformats.org/spreadsheetml/2006/main">
  <c r="Z97" i="1"/>
  <c r="X97"/>
  <c r="AB97"/>
  <c r="V97"/>
  <c r="AH97" l="1"/>
  <c r="AG103"/>
  <c r="AD103"/>
  <c r="AK96"/>
  <c r="AK95"/>
  <c r="AK94"/>
  <c r="AK93"/>
  <c r="AK92"/>
  <c r="AK91"/>
  <c r="AK90"/>
  <c r="AK89"/>
  <c r="AK88"/>
  <c r="AK87"/>
  <c r="AK86"/>
  <c r="AK85"/>
  <c r="AK83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3"/>
  <c r="AK62"/>
  <c r="AK61"/>
  <c r="AK60"/>
  <c r="AK59"/>
  <c r="AK58"/>
  <c r="AK57"/>
  <c r="AK56"/>
  <c r="AK55"/>
  <c r="AK54"/>
  <c r="AK53"/>
  <c r="AK52"/>
  <c r="AK51"/>
  <c r="AK50"/>
  <c r="AK49"/>
  <c r="AK47"/>
  <c r="AK46"/>
  <c r="AK45"/>
  <c r="AK44"/>
  <c r="AK43"/>
  <c r="AK42"/>
  <c r="AK41"/>
  <c r="AK39"/>
  <c r="AK37"/>
  <c r="AK36"/>
  <c r="AK35"/>
  <c r="AK34"/>
  <c r="AK33"/>
  <c r="AK32"/>
  <c r="AK31"/>
  <c r="AK30"/>
  <c r="AK29"/>
  <c r="AK27"/>
  <c r="AK25"/>
  <c r="AK24"/>
  <c r="AK23"/>
  <c r="AK22"/>
  <c r="AK21"/>
  <c r="AK20"/>
  <c r="AK19"/>
  <c r="AK18"/>
  <c r="AK16"/>
  <c r="AK12"/>
  <c r="AK11"/>
  <c r="AK10"/>
  <c r="AK9"/>
  <c r="AK8"/>
  <c r="AK7"/>
  <c r="AK5"/>
  <c r="AK4"/>
  <c r="AI97"/>
  <c r="AG97"/>
  <c r="AE97"/>
  <c r="AD97"/>
  <c r="N6" l="1"/>
  <c r="AK6" s="1"/>
  <c r="M97" l="1"/>
  <c r="L84"/>
  <c r="AK84" s="1"/>
  <c r="L13"/>
  <c r="AK13" s="1"/>
  <c r="L15" l="1"/>
  <c r="AK15" s="1"/>
  <c r="L17"/>
  <c r="AK17" s="1"/>
  <c r="E14"/>
  <c r="AK14" s="1"/>
  <c r="E64"/>
  <c r="AK64" s="1"/>
  <c r="D103"/>
  <c r="L28" l="1"/>
  <c r="AK28" s="1"/>
  <c r="L26"/>
  <c r="AK26" s="1"/>
  <c r="P103"/>
  <c r="Q97"/>
  <c r="P97"/>
  <c r="L48" l="1"/>
  <c r="AK48" s="1"/>
  <c r="L38"/>
  <c r="AK38" s="1"/>
  <c r="S103"/>
  <c r="T97"/>
  <c r="S97"/>
  <c r="L40" l="1"/>
  <c r="AK40" s="1"/>
  <c r="G103"/>
  <c r="L103"/>
  <c r="N97"/>
  <c r="L97" l="1"/>
  <c r="B103"/>
  <c r="I103" l="1"/>
  <c r="J97" l="1"/>
  <c r="G97"/>
  <c r="E97" l="1"/>
  <c r="D97" l="1"/>
  <c r="B97"/>
  <c r="AK97" l="1"/>
  <c r="I97"/>
</calcChain>
</file>

<file path=xl/sharedStrings.xml><?xml version="1.0" encoding="utf-8"?>
<sst xmlns="http://schemas.openxmlformats.org/spreadsheetml/2006/main" count="166" uniqueCount="144">
  <si>
    <t>Navn</t>
  </si>
  <si>
    <t>Amalie Kanstrup</t>
  </si>
  <si>
    <t>Ane Emilie Nielsen</t>
  </si>
  <si>
    <t>Betina Pedersen</t>
  </si>
  <si>
    <t>Caroline Beck</t>
  </si>
  <si>
    <t>Christian Mangaard</t>
  </si>
  <si>
    <t>Christie Prøhl</t>
  </si>
  <si>
    <t>Christoffer Beck</t>
  </si>
  <si>
    <t>Emil Houlborg</t>
  </si>
  <si>
    <t>Frederik Mark Mortensen</t>
  </si>
  <si>
    <t xml:space="preserve">Helene Levring </t>
  </si>
  <si>
    <t>Ida Marie Nielsen</t>
  </si>
  <si>
    <t>Jeppe Soelberg Nielsen</t>
  </si>
  <si>
    <t>Johan Bækgaard Rasmussen</t>
  </si>
  <si>
    <t>Johan Nielsen</t>
  </si>
  <si>
    <t>Karoline Vasegaard</t>
  </si>
  <si>
    <t>Laura Davidsen Nielsen</t>
  </si>
  <si>
    <t>Louise Houe Andersen</t>
  </si>
  <si>
    <t>Lærke Harksen Nehmdahl</t>
  </si>
  <si>
    <t>Mathias Pedersen</t>
  </si>
  <si>
    <t>Mikkel Weis Kallesøe</t>
  </si>
  <si>
    <t>Oliver Dalsgaard</t>
  </si>
  <si>
    <t>Rasmus Jørgensen</t>
  </si>
  <si>
    <t>Rebecca Jacobsen</t>
  </si>
  <si>
    <t>Sebastian Leimbeck</t>
  </si>
  <si>
    <t>Sofie Rahbek Hansen</t>
  </si>
  <si>
    <t>Tobias Alstrup Kjær</t>
  </si>
  <si>
    <t>I alt</t>
  </si>
  <si>
    <t>Andreas Schøler</t>
  </si>
  <si>
    <t>Anne Sunesen</t>
  </si>
  <si>
    <t>Anton Kirkegaard Olesen</t>
  </si>
  <si>
    <t>Celeste Pind Therkildsen</t>
  </si>
  <si>
    <t>Josefine Heuer</t>
  </si>
  <si>
    <t>Kathrine Fog</t>
  </si>
  <si>
    <t>Martin Madsen</t>
  </si>
  <si>
    <t>Nicolai Friborg</t>
  </si>
  <si>
    <t>Oliver Widemann Bache</t>
  </si>
  <si>
    <t>Sofie Bruun Boye</t>
  </si>
  <si>
    <t>Kommentarer</t>
  </si>
  <si>
    <t>Antal biler</t>
  </si>
  <si>
    <t>Ida Kristensen</t>
  </si>
  <si>
    <t>Sats pr. kilometer</t>
  </si>
  <si>
    <t>Antal Kilometer (enkelt vej)</t>
  </si>
  <si>
    <t>Pris pr. tur (retur)</t>
  </si>
  <si>
    <t>(-) = SVØMMER SKYLDER</t>
  </si>
  <si>
    <t>Casper G. Kristensen</t>
  </si>
  <si>
    <t>Julie Søgaard</t>
  </si>
  <si>
    <t>Chris Rasmussen</t>
  </si>
  <si>
    <t>Helene Marie Skouvig Andersen</t>
  </si>
  <si>
    <t>Daniel Østerballe</t>
  </si>
  <si>
    <t>Emil Korsholm Kjeldsen</t>
  </si>
  <si>
    <t>Anna Varming</t>
  </si>
  <si>
    <t>Emma Dencker</t>
  </si>
  <si>
    <t>Josephine Larsen</t>
  </si>
  <si>
    <t>Katja Møller Madsen</t>
  </si>
  <si>
    <t>Louise Sunesen</t>
  </si>
  <si>
    <t>Mathilde Von Lillienskjold</t>
  </si>
  <si>
    <t>Nanna Søgaard</t>
  </si>
  <si>
    <t>Sarah Bundgaard</t>
  </si>
  <si>
    <t>Signe Davidsen Nielsen</t>
  </si>
  <si>
    <t>Sille Mortensen</t>
  </si>
  <si>
    <t>Kørepenge retur</t>
  </si>
  <si>
    <t>(+) VS skylder til svømmere.</t>
  </si>
  <si>
    <t>Jakob Vingborg</t>
  </si>
  <si>
    <t>Marcus Pedersen</t>
  </si>
  <si>
    <t>Cecillie Ohn Kirkegaard</t>
  </si>
  <si>
    <t>Zenia Søndergaard Nielsen</t>
  </si>
  <si>
    <t>Mads Peter Hansen</t>
  </si>
  <si>
    <t>Mikkel Riis</t>
  </si>
  <si>
    <t>Maria Aakmann Andersen</t>
  </si>
  <si>
    <t>Lucas Hedegaard</t>
  </si>
  <si>
    <t>Lea Kjær Kristensen</t>
  </si>
  <si>
    <t>Sofie Madsen</t>
  </si>
  <si>
    <t>Jacob Severinsen</t>
  </si>
  <si>
    <t>Anders Elsborg</t>
  </si>
  <si>
    <t>Andreas Knage</t>
  </si>
  <si>
    <t>Andreas Weis Kallesøe</t>
  </si>
  <si>
    <t>Emma Christensen</t>
  </si>
  <si>
    <t>Kristian Zaar</t>
  </si>
  <si>
    <t>Kørepenge til chauffør</t>
  </si>
  <si>
    <t>Daniel Grimm</t>
  </si>
  <si>
    <t>Startgebyr mv.</t>
  </si>
  <si>
    <t>Begynder-stævne, Ikast
14.12.14</t>
  </si>
  <si>
    <t>Lasse Fechter</t>
  </si>
  <si>
    <t>Louise Dalsgaard Liboriussen</t>
  </si>
  <si>
    <t>Regionsmesterskab, Herning
12.9. -13.9.2015</t>
  </si>
  <si>
    <t>Alberthe Skovborg Hansen</t>
  </si>
  <si>
    <t>Ben Hegyi</t>
  </si>
  <si>
    <t>Caroline Kirisberg Villadsen</t>
  </si>
  <si>
    <t>Elisabeth Vingborg</t>
  </si>
  <si>
    <t>Freja Jungersen Nielsen</t>
  </si>
  <si>
    <t>Kasper Henriksen</t>
  </si>
  <si>
    <t>Majken Haarup</t>
  </si>
  <si>
    <t>Malena Pind Therkildsen</t>
  </si>
  <si>
    <t>Maria Østergaard Nielsen</t>
  </si>
  <si>
    <t>Rikke Ulrich Struntze Sørensen</t>
  </si>
  <si>
    <t>Sofie Reinholdt Andreasen</t>
  </si>
  <si>
    <t>12.9. Betalt kørepenge 2 gange.</t>
  </si>
  <si>
    <t>12.9. Manglende betaling for 6 startgebyrer</t>
  </si>
  <si>
    <t>12.9. Retur for tilmelding lørdag</t>
  </si>
  <si>
    <t>Concordia Cup Thisted, 25.9 -26.9 2015</t>
  </si>
  <si>
    <t>Andet:</t>
  </si>
  <si>
    <t>Frokost retur</t>
  </si>
  <si>
    <t>VS Sensommer CUP d. 25.9.15</t>
  </si>
  <si>
    <t>VALLE CUP,  Grindsted 9.10 - 11.10 2015</t>
  </si>
  <si>
    <t>Frederik Bartholomæussen</t>
  </si>
  <si>
    <t>Alberte Boldsen Salicath</t>
  </si>
  <si>
    <t>Anders Schulz</t>
  </si>
  <si>
    <t>Lars K S Andersen</t>
  </si>
  <si>
    <t>9.10 Betalt for 5 madpakker for meget.</t>
  </si>
  <si>
    <t>9.10. Deltager ikke søndag.</t>
  </si>
  <si>
    <t>TYR Grand-Prix Herning 30.10-01.11.2015</t>
  </si>
  <si>
    <t>Refusion aftensmad fredag</t>
  </si>
  <si>
    <t>Laura Glerup Jensen</t>
  </si>
  <si>
    <t>Laust Moesgaard</t>
  </si>
  <si>
    <t>Lea Moesgaard</t>
  </si>
  <si>
    <t>Vestdanske kortbane Nyborg 23. -25.10.2015</t>
  </si>
  <si>
    <t>MVC, 7.11.2015, Ikast</t>
  </si>
  <si>
    <t>Frederik d. Liboriussen</t>
  </si>
  <si>
    <t>Selma Skipper</t>
  </si>
  <si>
    <t>Kørepenge til chauffør (afregnet særskilt)</t>
  </si>
  <si>
    <t>Aflyst - pengene er blevet tilbagebetalt særskilt</t>
  </si>
  <si>
    <t>30.10. Manglende betaling for startgebyrer</t>
  </si>
  <si>
    <t>01.11 Deltager ikke fredag</t>
  </si>
  <si>
    <t>30.10. Manglende betaling for startgebyrer og 23.10.Manglende betaling af afregning efter stævne</t>
  </si>
  <si>
    <t>23.10.Manglende betaling af afregning efter stævne</t>
  </si>
  <si>
    <t>MVC, Vildbjerg 17.1.2016</t>
  </si>
  <si>
    <t>Limfjords Cup, Struer, 30.1.2016</t>
  </si>
  <si>
    <t>Frokost</t>
  </si>
  <si>
    <t>August 2015 til januar 2016</t>
  </si>
  <si>
    <t>Oscar Rundquist</t>
  </si>
  <si>
    <t>30.1. Ikke med i kørsel</t>
  </si>
  <si>
    <t>30.10. Manglende betaling af depositum 30.1. Ikke med i kørsel</t>
  </si>
  <si>
    <t>23.10.Manglende betaling af afregning efter stævne. 30.1. For meget betalt.</t>
  </si>
  <si>
    <t>30.1. For meget betalt.</t>
  </si>
  <si>
    <t>13.9 Betalt for 3 startgebyrer for meget. 30.1. For meget betalt.</t>
  </si>
  <si>
    <t>16.1. + 30.1 Manglende betaling for løb.</t>
  </si>
  <si>
    <t>17.1.: Retur kørsel</t>
  </si>
  <si>
    <t>4. Div 4-6/12 i Ringe</t>
  </si>
  <si>
    <t>3. Div 5-6/12 i Viborg</t>
  </si>
  <si>
    <t>DM kortbane 25-28/11 i Gladsaxe</t>
  </si>
  <si>
    <t>25.11. Afregning + 19 kr. fra sidste kørselregnskab</t>
  </si>
  <si>
    <t>VÅM Gr.2 12-13/12 i Holstebro</t>
  </si>
  <si>
    <t>For meget og for lidt betalt efter Afregning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</si>
</sst>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#,##0_ ;\-#,##0\ "/>
    <numFmt numFmtId="165" formatCode="0.0"/>
    <numFmt numFmtId="166" formatCode="_ * #,##0.0_ ;_ * \-#,##0.0_ ;_ * &quot;-&quot;??_ ;_ @_ "/>
    <numFmt numFmtId="167" formatCode="_ * #,##0_ ;_ * \-#,##0_ ;_ * &quot;-&quot;??_ ;_ @_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3" applyNumberFormat="0" applyAlignment="0" applyProtection="0"/>
    <xf numFmtId="0" fontId="14" fillId="10" borderId="14" applyNumberFormat="0" applyAlignment="0" applyProtection="0"/>
    <xf numFmtId="0" fontId="15" fillId="10" borderId="13" applyNumberFormat="0" applyAlignment="0" applyProtection="0"/>
    <xf numFmtId="0" fontId="16" fillId="0" borderId="15" applyNumberFormat="0" applyFill="0" applyAlignment="0" applyProtection="0"/>
    <xf numFmtId="0" fontId="17" fillId="11" borderId="16" applyNumberFormat="0" applyAlignment="0" applyProtection="0"/>
    <xf numFmtId="0" fontId="5" fillId="0" borderId="0" applyNumberFormat="0" applyFill="0" applyBorder="0" applyAlignment="0" applyProtection="0"/>
    <xf numFmtId="0" fontId="3" fillId="12" borderId="17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3" xfId="0" applyBorder="1"/>
    <xf numFmtId="0" fontId="1" fillId="0" borderId="0" xfId="0" applyFont="1"/>
    <xf numFmtId="164" fontId="0" fillId="0" borderId="1" xfId="0" applyNumberFormat="1" applyBorder="1" applyAlignment="1">
      <alignment horizontal="right"/>
    </xf>
    <xf numFmtId="1" fontId="0" fillId="0" borderId="1" xfId="0" applyNumberFormat="1" applyBorder="1"/>
    <xf numFmtId="164" fontId="0" fillId="0" borderId="0" xfId="0" applyNumberFormat="1" applyBorder="1"/>
    <xf numFmtId="0" fontId="1" fillId="0" borderId="4" xfId="0" applyFont="1" applyBorder="1"/>
    <xf numFmtId="0" fontId="3" fillId="2" borderId="3" xfId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2" borderId="3" xfId="1" applyFont="1" applyFill="1" applyBorder="1" applyAlignment="1">
      <alignment wrapText="1"/>
    </xf>
    <xf numFmtId="165" fontId="0" fillId="0" borderId="0" xfId="0" applyNumberFormat="1"/>
    <xf numFmtId="164" fontId="0" fillId="0" borderId="3" xfId="0" applyNumberFormat="1" applyBorder="1" applyAlignment="1">
      <alignment horizontal="right"/>
    </xf>
    <xf numFmtId="166" fontId="0" fillId="0" borderId="0" xfId="2" applyNumberFormat="1" applyFont="1"/>
    <xf numFmtId="167" fontId="0" fillId="0" borderId="0" xfId="2" applyNumberFormat="1" applyFont="1"/>
    <xf numFmtId="167" fontId="0" fillId="0" borderId="1" xfId="2" applyNumberFormat="1" applyFont="1" applyBorder="1"/>
    <xf numFmtId="167" fontId="0" fillId="0" borderId="2" xfId="2" applyNumberFormat="1" applyFont="1" applyBorder="1"/>
    <xf numFmtId="0" fontId="3" fillId="0" borderId="3" xfId="1" applyFill="1" applyBorder="1" applyAlignment="1">
      <alignment wrapText="1"/>
    </xf>
    <xf numFmtId="0" fontId="0" fillId="0" borderId="1" xfId="0" applyFill="1" applyBorder="1"/>
    <xf numFmtId="0" fontId="3" fillId="2" borderId="6" xfId="1" applyFill="1" applyBorder="1" applyAlignment="1">
      <alignment wrapText="1"/>
    </xf>
    <xf numFmtId="0" fontId="0" fillId="0" borderId="7" xfId="0" applyBorder="1"/>
    <xf numFmtId="167" fontId="0" fillId="0" borderId="7" xfId="2" applyNumberFormat="1" applyFont="1" applyBorder="1"/>
    <xf numFmtId="0" fontId="0" fillId="0" borderId="7" xfId="0" applyBorder="1" applyAlignment="1">
      <alignment wrapText="1"/>
    </xf>
    <xf numFmtId="0" fontId="0" fillId="2" borderId="5" xfId="1" applyFont="1" applyFill="1" applyBorder="1" applyAlignment="1">
      <alignment wrapText="1"/>
    </xf>
    <xf numFmtId="0" fontId="0" fillId="0" borderId="5" xfId="0" applyBorder="1"/>
    <xf numFmtId="0" fontId="0" fillId="0" borderId="8" xfId="0" applyBorder="1"/>
    <xf numFmtId="167" fontId="0" fillId="0" borderId="5" xfId="2" applyNumberFormat="1" applyFont="1" applyBorder="1"/>
    <xf numFmtId="164" fontId="0" fillId="0" borderId="8" xfId="0" applyNumberFormat="1" applyBorder="1"/>
    <xf numFmtId="0" fontId="0" fillId="0" borderId="5" xfId="0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/>
    <xf numFmtId="0" fontId="0" fillId="0" borderId="9" xfId="0" applyBorder="1"/>
    <xf numFmtId="0" fontId="0" fillId="0" borderId="9" xfId="0" applyBorder="1" applyAlignment="1">
      <alignment wrapText="1"/>
    </xf>
    <xf numFmtId="164" fontId="1" fillId="5" borderId="9" xfId="0" applyNumberFormat="1" applyFont="1" applyFill="1" applyBorder="1"/>
    <xf numFmtId="0" fontId="0" fillId="5" borderId="9" xfId="0" applyFill="1" applyBorder="1"/>
    <xf numFmtId="167" fontId="1" fillId="5" borderId="9" xfId="2" applyNumberFormat="1" applyFont="1" applyFill="1" applyBorder="1"/>
    <xf numFmtId="164" fontId="1" fillId="4" borderId="1" xfId="0" applyNumberFormat="1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43" fontId="1" fillId="0" borderId="4" xfId="2" applyNumberFormat="1" applyFont="1" applyBorder="1"/>
    <xf numFmtId="0" fontId="0" fillId="0" borderId="0" xfId="0"/>
    <xf numFmtId="0" fontId="0" fillId="0" borderId="19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7" fontId="5" fillId="0" borderId="0" xfId="2" applyNumberFormat="1" applyFont="1"/>
    <xf numFmtId="167" fontId="1" fillId="3" borderId="1" xfId="2" applyNumberFormat="1" applyFont="1" applyFill="1" applyBorder="1" applyAlignment="1">
      <alignment wrapText="1"/>
    </xf>
    <xf numFmtId="167" fontId="1" fillId="0" borderId="4" xfId="2" applyNumberFormat="1" applyFont="1" applyBorder="1"/>
    <xf numFmtId="0" fontId="0" fillId="0" borderId="0" xfId="0" applyBorder="1" applyAlignment="1">
      <alignment wrapText="1"/>
    </xf>
    <xf numFmtId="167" fontId="0" fillId="0" borderId="0" xfId="2" applyNumberFormat="1" applyFont="1" applyBorder="1"/>
    <xf numFmtId="167" fontId="1" fillId="0" borderId="0" xfId="2" applyNumberFormat="1" applyFont="1" applyBorder="1"/>
    <xf numFmtId="0" fontId="1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5" borderId="20" xfId="0" applyNumberFormat="1" applyFont="1" applyFill="1" applyBorder="1"/>
    <xf numFmtId="0" fontId="0" fillId="0" borderId="21" xfId="0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45">
    <cellStyle name="1000-sep (2 dec)" xfId="2" builtinId="3"/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orklarende tekst" xfId="18" builtinId="53" customBuiltin="1"/>
    <cellStyle name="God" xfId="8" builtinId="26" customBuiltin="1"/>
    <cellStyle name="Input" xfId="11" builtinId="20" customBuiltin="1"/>
    <cellStyle name="Kontroller celle" xfId="15" builtinId="23" customBuiltin="1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ormal" xfId="0" builtinId="0"/>
    <cellStyle name="Normal 2" xfId="44"/>
    <cellStyle name="Normal 4" xfId="1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Normal="100" workbookViewId="0">
      <pane xSplit="2" topLeftCell="AD1" activePane="topRight" state="frozen"/>
      <selection pane="topRight" activeCell="J8" sqref="J8"/>
    </sheetView>
  </sheetViews>
  <sheetFormatPr defaultRowHeight="15"/>
  <cols>
    <col min="1" max="1" width="30.140625" customWidth="1"/>
    <col min="2" max="2" width="10.7109375" hidden="1" customWidth="1"/>
    <col min="3" max="3" width="1.140625" customWidth="1"/>
    <col min="4" max="4" width="10.7109375" customWidth="1"/>
    <col min="5" max="5" width="10.140625" customWidth="1"/>
    <col min="6" max="6" width="1.28515625" customWidth="1"/>
    <col min="7" max="7" width="11.85546875" customWidth="1"/>
    <col min="8" max="8" width="1.28515625" customWidth="1"/>
    <col min="9" max="9" width="10.7109375" style="20" customWidth="1"/>
    <col min="10" max="10" width="10.140625" customWidth="1"/>
    <col min="11" max="11" width="1.28515625" customWidth="1"/>
    <col min="12" max="12" width="10.7109375" customWidth="1"/>
    <col min="13" max="13" width="10.7109375" style="47" customWidth="1"/>
    <col min="14" max="14" width="10.140625" customWidth="1"/>
    <col min="15" max="15" width="1.28515625" customWidth="1"/>
    <col min="16" max="16" width="10.7109375" customWidth="1"/>
    <col min="17" max="17" width="10.140625" customWidth="1"/>
    <col min="18" max="18" width="1.28515625" customWidth="1"/>
    <col min="19" max="19" width="10.7109375" style="20" customWidth="1"/>
    <col min="20" max="20" width="10.140625" customWidth="1"/>
    <col min="21" max="21" width="1.28515625" style="47" customWidth="1"/>
    <col min="22" max="22" width="10.140625" style="47" customWidth="1"/>
    <col min="23" max="23" width="1.28515625" style="47" customWidth="1"/>
    <col min="24" max="24" width="10.140625" style="47" customWidth="1"/>
    <col min="25" max="25" width="1.28515625" style="47" customWidth="1"/>
    <col min="26" max="26" width="10.140625" style="47" customWidth="1"/>
    <col min="27" max="27" width="1.28515625" customWidth="1"/>
    <col min="28" max="28" width="10.7109375" style="47" customWidth="1"/>
    <col min="29" max="29" width="1.28515625" style="47" customWidth="1"/>
    <col min="30" max="30" width="10.7109375" style="20" customWidth="1"/>
    <col min="31" max="31" width="10.140625" style="47" customWidth="1"/>
    <col min="32" max="32" width="1.28515625" style="47" customWidth="1"/>
    <col min="33" max="34" width="10.7109375" style="20" customWidth="1"/>
    <col min="35" max="35" width="10.140625" style="47" customWidth="1"/>
    <col min="36" max="36" width="1.28515625" style="47" customWidth="1"/>
    <col min="37" max="37" width="11.7109375" customWidth="1"/>
    <col min="38" max="38" width="1.140625" customWidth="1"/>
    <col min="39" max="39" width="28.140625" style="2" customWidth="1"/>
  </cols>
  <sheetData>
    <row r="1" spans="1:39" ht="37.5">
      <c r="A1" s="45" t="s">
        <v>129</v>
      </c>
      <c r="S1" s="53"/>
      <c r="AD1" s="53"/>
      <c r="AG1" s="53"/>
      <c r="AH1" s="53"/>
    </row>
    <row r="2" spans="1:39" ht="58.5" customHeight="1">
      <c r="A2" s="7" t="s">
        <v>44</v>
      </c>
      <c r="B2" s="43" t="s">
        <v>82</v>
      </c>
      <c r="D2" s="63" t="s">
        <v>85</v>
      </c>
      <c r="E2" s="64"/>
      <c r="G2" s="44" t="s">
        <v>103</v>
      </c>
      <c r="I2" s="63" t="s">
        <v>104</v>
      </c>
      <c r="J2" s="64"/>
      <c r="L2" s="63" t="s">
        <v>111</v>
      </c>
      <c r="M2" s="63"/>
      <c r="N2" s="64"/>
      <c r="P2" s="63" t="s">
        <v>116</v>
      </c>
      <c r="Q2" s="64"/>
      <c r="S2" s="63" t="s">
        <v>117</v>
      </c>
      <c r="T2" s="64"/>
      <c r="U2" s="56"/>
      <c r="V2" s="60" t="s">
        <v>140</v>
      </c>
      <c r="W2" s="56"/>
      <c r="X2" s="60" t="s">
        <v>138</v>
      </c>
      <c r="Y2" s="56"/>
      <c r="Z2" s="60" t="s">
        <v>139</v>
      </c>
      <c r="AB2" s="1" t="s">
        <v>142</v>
      </c>
      <c r="AD2" s="63" t="s">
        <v>126</v>
      </c>
      <c r="AE2" s="64"/>
      <c r="AF2" s="56"/>
      <c r="AG2" s="63" t="s">
        <v>127</v>
      </c>
      <c r="AH2" s="63"/>
      <c r="AI2" s="64"/>
      <c r="AJ2" s="56"/>
    </row>
    <row r="3" spans="1:39" ht="72" customHeight="1">
      <c r="A3" s="3" t="s">
        <v>0</v>
      </c>
      <c r="B3" s="3" t="s">
        <v>61</v>
      </c>
      <c r="D3" s="3" t="s">
        <v>79</v>
      </c>
      <c r="E3" s="3" t="s">
        <v>81</v>
      </c>
      <c r="G3" s="3" t="s">
        <v>102</v>
      </c>
      <c r="I3" s="3" t="s">
        <v>79</v>
      </c>
      <c r="J3" s="3" t="s">
        <v>81</v>
      </c>
      <c r="L3" s="3" t="s">
        <v>79</v>
      </c>
      <c r="M3" s="3" t="s">
        <v>112</v>
      </c>
      <c r="N3" s="3" t="s">
        <v>81</v>
      </c>
      <c r="P3" s="3" t="s">
        <v>120</v>
      </c>
      <c r="Q3" s="3" t="s">
        <v>81</v>
      </c>
      <c r="S3" s="54" t="s">
        <v>79</v>
      </c>
      <c r="T3" s="3" t="s">
        <v>81</v>
      </c>
      <c r="U3" s="59"/>
      <c r="V3" s="3" t="s">
        <v>143</v>
      </c>
      <c r="W3" s="59"/>
      <c r="X3" s="3" t="s">
        <v>143</v>
      </c>
      <c r="Y3" s="59"/>
      <c r="Z3" s="3" t="s">
        <v>143</v>
      </c>
      <c r="AB3" s="3" t="s">
        <v>143</v>
      </c>
      <c r="AD3" s="54" t="s">
        <v>79</v>
      </c>
      <c r="AE3" s="3" t="s">
        <v>81</v>
      </c>
      <c r="AF3" s="3"/>
      <c r="AG3" s="3" t="s">
        <v>79</v>
      </c>
      <c r="AH3" s="3" t="s">
        <v>128</v>
      </c>
      <c r="AI3" s="3" t="s">
        <v>81</v>
      </c>
      <c r="AJ3" s="3"/>
      <c r="AK3" s="3" t="s">
        <v>27</v>
      </c>
      <c r="AM3" s="3" t="s">
        <v>38</v>
      </c>
    </row>
    <row r="4" spans="1:39">
      <c r="A4" s="6" t="s">
        <v>86</v>
      </c>
      <c r="B4" s="4"/>
      <c r="D4" s="4"/>
      <c r="E4" s="4"/>
      <c r="G4" s="4"/>
      <c r="I4" s="21">
        <v>153.6</v>
      </c>
      <c r="J4" s="4"/>
      <c r="L4" s="4"/>
      <c r="M4" s="4"/>
      <c r="N4" s="4"/>
      <c r="P4" s="4"/>
      <c r="Q4" s="24"/>
      <c r="S4" s="21"/>
      <c r="T4" s="4"/>
      <c r="U4" s="49"/>
      <c r="V4" s="4"/>
      <c r="W4" s="49"/>
      <c r="X4" s="4"/>
      <c r="Y4" s="49"/>
      <c r="Z4" s="4"/>
      <c r="AB4" s="4"/>
      <c r="AD4" s="21">
        <v>176</v>
      </c>
      <c r="AE4" s="4"/>
      <c r="AF4" s="4"/>
      <c r="AG4" s="21">
        <v>192</v>
      </c>
      <c r="AH4" s="21">
        <v>-75</v>
      </c>
      <c r="AI4" s="4"/>
      <c r="AJ4" s="4"/>
      <c r="AK4" s="42">
        <f>SUM(B4:AI4)</f>
        <v>446.6</v>
      </c>
      <c r="AL4" s="12"/>
      <c r="AM4" s="6"/>
    </row>
    <row r="5" spans="1:39">
      <c r="A5" s="48" t="s">
        <v>106</v>
      </c>
      <c r="B5" s="4"/>
      <c r="D5" s="4"/>
      <c r="E5" s="4"/>
      <c r="G5" s="4"/>
      <c r="I5" s="21"/>
      <c r="J5" s="4">
        <v>88</v>
      </c>
      <c r="L5" s="4"/>
      <c r="M5" s="4"/>
      <c r="N5" s="4"/>
      <c r="P5" s="4"/>
      <c r="Q5" s="24"/>
      <c r="S5" s="21"/>
      <c r="T5" s="4"/>
      <c r="U5" s="49"/>
      <c r="V5" s="4"/>
      <c r="W5" s="49"/>
      <c r="X5" s="4"/>
      <c r="Y5" s="49"/>
      <c r="Z5" s="4"/>
      <c r="AB5" s="4"/>
      <c r="AD5" s="21"/>
      <c r="AE5" s="4"/>
      <c r="AF5" s="4"/>
      <c r="AG5" s="21"/>
      <c r="AH5" s="21">
        <v>-75</v>
      </c>
      <c r="AI5" s="4"/>
      <c r="AJ5" s="4"/>
      <c r="AK5" s="42">
        <f t="shared" ref="AK5:AK67" si="0">SUM(B5:AI5)</f>
        <v>13</v>
      </c>
      <c r="AL5" s="12"/>
      <c r="AM5" s="6" t="s">
        <v>110</v>
      </c>
    </row>
    <row r="6" spans="1:39">
      <c r="A6" s="14" t="s">
        <v>1</v>
      </c>
      <c r="B6" s="4"/>
      <c r="D6" s="4"/>
      <c r="E6" s="4"/>
      <c r="G6" s="4"/>
      <c r="I6" s="21"/>
      <c r="J6" s="4"/>
      <c r="L6" s="4"/>
      <c r="M6" s="4"/>
      <c r="N6" s="4">
        <f>(755-470+23)</f>
        <v>308</v>
      </c>
      <c r="P6" s="4"/>
      <c r="Q6" s="24"/>
      <c r="S6" s="21"/>
      <c r="T6" s="4"/>
      <c r="U6" s="49"/>
      <c r="V6" s="4"/>
      <c r="W6" s="49"/>
      <c r="X6" s="4"/>
      <c r="Y6" s="49"/>
      <c r="Z6" s="4"/>
      <c r="AB6" s="4">
        <v>166</v>
      </c>
      <c r="AD6" s="21"/>
      <c r="AE6" s="4"/>
      <c r="AF6" s="4"/>
      <c r="AG6" s="21"/>
      <c r="AH6" s="21"/>
      <c r="AI6" s="4"/>
      <c r="AJ6" s="4"/>
      <c r="AK6" s="42">
        <f t="shared" si="0"/>
        <v>474</v>
      </c>
      <c r="AL6" s="12"/>
      <c r="AM6" s="6" t="s">
        <v>123</v>
      </c>
    </row>
    <row r="7" spans="1:39">
      <c r="A7" s="16" t="s">
        <v>74</v>
      </c>
      <c r="B7" s="4"/>
      <c r="D7" s="4"/>
      <c r="E7" s="4"/>
      <c r="G7" s="4"/>
      <c r="I7" s="21"/>
      <c r="J7" s="4"/>
      <c r="L7" s="4"/>
      <c r="M7" s="4"/>
      <c r="N7" s="4"/>
      <c r="P7" s="4"/>
      <c r="Q7" s="24"/>
      <c r="S7" s="21"/>
      <c r="T7" s="4"/>
      <c r="U7" s="49"/>
      <c r="V7" s="4"/>
      <c r="W7" s="49"/>
      <c r="X7" s="4"/>
      <c r="Y7" s="49"/>
      <c r="Z7" s="4"/>
      <c r="AB7" s="4"/>
      <c r="AD7" s="21"/>
      <c r="AE7" s="4"/>
      <c r="AF7" s="4"/>
      <c r="AG7" s="21">
        <v>192</v>
      </c>
      <c r="AH7" s="21">
        <v>-75</v>
      </c>
      <c r="AI7" s="4"/>
      <c r="AJ7" s="4"/>
      <c r="AK7" s="42">
        <f t="shared" si="0"/>
        <v>117</v>
      </c>
      <c r="AL7" s="12"/>
      <c r="AM7" s="6"/>
    </row>
    <row r="8" spans="1:39" s="47" customFormat="1">
      <c r="A8" s="16" t="s">
        <v>107</v>
      </c>
      <c r="B8" s="4"/>
      <c r="D8" s="4"/>
      <c r="E8" s="4"/>
      <c r="G8" s="4"/>
      <c r="I8" s="21">
        <v>153.6</v>
      </c>
      <c r="J8" s="4"/>
      <c r="L8" s="4"/>
      <c r="M8" s="4"/>
      <c r="N8" s="4"/>
      <c r="P8" s="4"/>
      <c r="Q8" s="24"/>
      <c r="S8" s="21"/>
      <c r="T8" s="4"/>
      <c r="U8" s="49"/>
      <c r="V8" s="4"/>
      <c r="W8" s="49"/>
      <c r="X8" s="4"/>
      <c r="Y8" s="49"/>
      <c r="Z8" s="4"/>
      <c r="AB8" s="4"/>
      <c r="AD8" s="21">
        <v>176</v>
      </c>
      <c r="AE8" s="4"/>
      <c r="AF8" s="4"/>
      <c r="AG8" s="21"/>
      <c r="AH8" s="21"/>
      <c r="AI8" s="4"/>
      <c r="AJ8" s="4"/>
      <c r="AK8" s="42">
        <f t="shared" si="0"/>
        <v>329.6</v>
      </c>
      <c r="AL8" s="12"/>
      <c r="AM8" s="6"/>
    </row>
    <row r="9" spans="1:39" ht="60">
      <c r="A9" s="16" t="s">
        <v>75</v>
      </c>
      <c r="B9" s="4"/>
      <c r="D9" s="4"/>
      <c r="E9" s="4"/>
      <c r="G9" s="4"/>
      <c r="I9" s="21"/>
      <c r="J9" s="4"/>
      <c r="L9" s="4"/>
      <c r="M9" s="4">
        <v>10</v>
      </c>
      <c r="N9" s="4">
        <v>-150</v>
      </c>
      <c r="P9" s="4"/>
      <c r="Q9" s="24">
        <v>-528</v>
      </c>
      <c r="S9" s="21"/>
      <c r="T9" s="4"/>
      <c r="U9" s="49"/>
      <c r="V9" s="4"/>
      <c r="W9" s="49"/>
      <c r="X9" s="4"/>
      <c r="Y9" s="49"/>
      <c r="Z9" s="4">
        <v>-380</v>
      </c>
      <c r="AB9" s="4"/>
      <c r="AD9" s="21"/>
      <c r="AE9" s="4"/>
      <c r="AF9" s="4"/>
      <c r="AG9" s="21"/>
      <c r="AH9" s="21"/>
      <c r="AI9" s="4"/>
      <c r="AJ9" s="4"/>
      <c r="AK9" s="42">
        <f t="shared" si="0"/>
        <v>-1048</v>
      </c>
      <c r="AL9" s="12"/>
      <c r="AM9" s="6" t="s">
        <v>124</v>
      </c>
    </row>
    <row r="10" spans="1:39">
      <c r="A10" s="14" t="s">
        <v>28</v>
      </c>
      <c r="B10" s="4"/>
      <c r="D10" s="4"/>
      <c r="E10" s="4"/>
      <c r="G10" s="4"/>
      <c r="I10" s="21"/>
      <c r="J10" s="4"/>
      <c r="L10" s="4"/>
      <c r="M10" s="4"/>
      <c r="N10" s="4"/>
      <c r="P10" s="4"/>
      <c r="Q10" s="24"/>
      <c r="S10" s="21"/>
      <c r="T10" s="4"/>
      <c r="U10" s="49"/>
      <c r="V10" s="4"/>
      <c r="W10" s="49"/>
      <c r="X10" s="4"/>
      <c r="Y10" s="49"/>
      <c r="Z10" s="4"/>
      <c r="AB10" s="4"/>
      <c r="AD10" s="21"/>
      <c r="AE10" s="4"/>
      <c r="AF10" s="4"/>
      <c r="AG10" s="21"/>
      <c r="AH10" s="21"/>
      <c r="AI10" s="4"/>
      <c r="AJ10" s="4"/>
      <c r="AK10" s="42">
        <f t="shared" si="0"/>
        <v>0</v>
      </c>
      <c r="AL10" s="12"/>
      <c r="AM10" s="6"/>
    </row>
    <row r="11" spans="1:39">
      <c r="A11" s="16" t="s">
        <v>76</v>
      </c>
      <c r="B11" s="4"/>
      <c r="D11" s="4"/>
      <c r="E11" s="4"/>
      <c r="G11" s="4"/>
      <c r="I11" s="21"/>
      <c r="J11" s="4"/>
      <c r="L11" s="4"/>
      <c r="M11" s="4"/>
      <c r="N11" s="4"/>
      <c r="P11" s="4"/>
      <c r="Q11" s="4"/>
      <c r="S11" s="21">
        <v>134.4</v>
      </c>
      <c r="T11" s="4"/>
      <c r="U11" s="49"/>
      <c r="V11" s="4"/>
      <c r="W11" s="49"/>
      <c r="X11" s="4"/>
      <c r="Y11" s="49"/>
      <c r="Z11" s="4"/>
      <c r="AB11" s="4"/>
      <c r="AD11" s="21">
        <v>176</v>
      </c>
      <c r="AE11" s="4"/>
      <c r="AF11" s="4"/>
      <c r="AG11" s="21"/>
      <c r="AH11" s="21">
        <v>-75</v>
      </c>
      <c r="AI11" s="4"/>
      <c r="AJ11" s="4"/>
      <c r="AK11" s="42">
        <f t="shared" si="0"/>
        <v>235.39999999999998</v>
      </c>
      <c r="AL11" s="12"/>
      <c r="AM11" s="6"/>
    </row>
    <row r="12" spans="1:39">
      <c r="A12" s="14" t="s">
        <v>2</v>
      </c>
      <c r="B12" s="4"/>
      <c r="D12" s="4"/>
      <c r="E12" s="4"/>
      <c r="G12" s="4"/>
      <c r="I12" s="21"/>
      <c r="J12" s="4"/>
      <c r="L12" s="4">
        <v>140.80000000000001</v>
      </c>
      <c r="M12" s="4">
        <v>10</v>
      </c>
      <c r="N12" s="4"/>
      <c r="P12" s="4"/>
      <c r="Q12" s="4"/>
      <c r="S12" s="21"/>
      <c r="T12" s="4"/>
      <c r="U12" s="49"/>
      <c r="V12" s="4"/>
      <c r="W12" s="49"/>
      <c r="X12" s="4"/>
      <c r="Y12" s="49"/>
      <c r="Z12" s="4"/>
      <c r="AB12" s="4"/>
      <c r="AD12" s="21"/>
      <c r="AE12" s="4"/>
      <c r="AF12" s="4"/>
      <c r="AG12" s="21"/>
      <c r="AH12" s="21">
        <v>-75</v>
      </c>
      <c r="AI12" s="4">
        <v>60</v>
      </c>
      <c r="AJ12" s="4"/>
      <c r="AK12" s="42">
        <f t="shared" si="0"/>
        <v>135.80000000000001</v>
      </c>
      <c r="AL12" s="12"/>
      <c r="AM12" s="6" t="s">
        <v>131</v>
      </c>
    </row>
    <row r="13" spans="1:39">
      <c r="A13" s="14" t="s">
        <v>51</v>
      </c>
      <c r="B13" s="4"/>
      <c r="D13" s="11">
        <v>140.80000000000001</v>
      </c>
      <c r="E13" s="4"/>
      <c r="G13" s="4"/>
      <c r="I13" s="21"/>
      <c r="J13" s="4"/>
      <c r="L13" s="11">
        <f>D13</f>
        <v>140.80000000000001</v>
      </c>
      <c r="M13" s="11">
        <v>10</v>
      </c>
      <c r="N13" s="4"/>
      <c r="P13" s="4"/>
      <c r="Q13" s="4"/>
      <c r="S13" s="21"/>
      <c r="T13" s="4"/>
      <c r="U13" s="49"/>
      <c r="V13" s="4"/>
      <c r="W13" s="49"/>
      <c r="X13" s="4"/>
      <c r="Y13" s="49"/>
      <c r="Z13" s="4"/>
      <c r="AB13" s="4">
        <v>133</v>
      </c>
      <c r="AD13" s="21">
        <v>176</v>
      </c>
      <c r="AE13" s="4"/>
      <c r="AF13" s="4"/>
      <c r="AG13" s="21"/>
      <c r="AH13" s="21">
        <v>-75</v>
      </c>
      <c r="AI13" s="4"/>
      <c r="AJ13" s="4"/>
      <c r="AK13" s="42">
        <f t="shared" si="0"/>
        <v>525.6</v>
      </c>
      <c r="AL13" s="12"/>
      <c r="AM13" s="6"/>
    </row>
    <row r="14" spans="1:39" ht="30">
      <c r="A14" s="14" t="s">
        <v>29</v>
      </c>
      <c r="B14" s="4"/>
      <c r="D14" s="4"/>
      <c r="E14" s="4">
        <f>44+90</f>
        <v>134</v>
      </c>
      <c r="G14" s="4"/>
      <c r="I14" s="21"/>
      <c r="J14" s="4"/>
      <c r="L14" s="4"/>
      <c r="M14" s="4">
        <v>10</v>
      </c>
      <c r="N14" s="4"/>
      <c r="P14" s="4"/>
      <c r="Q14" s="4"/>
      <c r="S14" s="21"/>
      <c r="T14" s="4"/>
      <c r="U14" s="49"/>
      <c r="V14" s="4"/>
      <c r="W14" s="49"/>
      <c r="X14" s="4"/>
      <c r="Y14" s="49"/>
      <c r="Z14" s="4"/>
      <c r="AB14" s="4"/>
      <c r="AD14" s="21">
        <v>176</v>
      </c>
      <c r="AE14" s="4"/>
      <c r="AF14" s="4"/>
      <c r="AG14" s="21"/>
      <c r="AH14" s="21">
        <v>-75</v>
      </c>
      <c r="AI14" s="4">
        <v>640</v>
      </c>
      <c r="AJ14" s="4"/>
      <c r="AK14" s="42">
        <f t="shared" si="0"/>
        <v>885</v>
      </c>
      <c r="AL14" s="12"/>
      <c r="AM14" s="6" t="s">
        <v>99</v>
      </c>
    </row>
    <row r="15" spans="1:39">
      <c r="A15" s="14" t="s">
        <v>30</v>
      </c>
      <c r="B15" s="4"/>
      <c r="D15" s="4"/>
      <c r="E15" s="4"/>
      <c r="G15" s="4"/>
      <c r="I15" s="21"/>
      <c r="J15" s="4"/>
      <c r="L15" s="4">
        <f>L13/2</f>
        <v>70.400000000000006</v>
      </c>
      <c r="M15" s="4">
        <v>10</v>
      </c>
      <c r="N15" s="4"/>
      <c r="P15" s="4"/>
      <c r="Q15" s="4"/>
      <c r="S15" s="21"/>
      <c r="T15" s="4"/>
      <c r="U15" s="49"/>
      <c r="V15" s="4"/>
      <c r="W15" s="49"/>
      <c r="X15" s="4">
        <v>611</v>
      </c>
      <c r="Y15" s="49"/>
      <c r="Z15" s="4"/>
      <c r="AB15" s="4"/>
      <c r="AD15" s="21"/>
      <c r="AE15" s="4"/>
      <c r="AF15" s="4"/>
      <c r="AG15" s="21">
        <v>96</v>
      </c>
      <c r="AH15" s="21">
        <v>-75</v>
      </c>
      <c r="AI15" s="4"/>
      <c r="AJ15" s="4"/>
      <c r="AK15" s="42">
        <f t="shared" si="0"/>
        <v>712.4</v>
      </c>
      <c r="AL15" s="12"/>
      <c r="AM15" s="6"/>
    </row>
    <row r="16" spans="1:39">
      <c r="A16" s="6" t="s">
        <v>87</v>
      </c>
      <c r="B16" s="4"/>
      <c r="D16" s="4"/>
      <c r="E16" s="4"/>
      <c r="G16" s="4"/>
      <c r="I16" s="21"/>
      <c r="J16" s="4"/>
      <c r="L16" s="4"/>
      <c r="M16" s="4"/>
      <c r="N16" s="4"/>
      <c r="P16" s="4"/>
      <c r="Q16" s="4"/>
      <c r="S16" s="21"/>
      <c r="T16" s="4"/>
      <c r="U16" s="49"/>
      <c r="V16" s="4"/>
      <c r="W16" s="49"/>
      <c r="X16" s="4"/>
      <c r="Y16" s="49"/>
      <c r="Z16" s="4"/>
      <c r="AB16" s="4"/>
      <c r="AD16" s="21"/>
      <c r="AE16" s="4"/>
      <c r="AF16" s="4"/>
      <c r="AG16" s="21">
        <v>96</v>
      </c>
      <c r="AH16" s="21">
        <v>-75</v>
      </c>
      <c r="AI16" s="4"/>
      <c r="AJ16" s="4"/>
      <c r="AK16" s="42">
        <f t="shared" si="0"/>
        <v>21</v>
      </c>
      <c r="AL16" s="12"/>
      <c r="AM16" s="6"/>
    </row>
    <row r="17" spans="1:39">
      <c r="A17" s="14" t="s">
        <v>3</v>
      </c>
      <c r="B17" s="4"/>
      <c r="D17" s="4"/>
      <c r="E17" s="4"/>
      <c r="G17" s="4"/>
      <c r="I17" s="21"/>
      <c r="J17" s="4"/>
      <c r="L17" s="11">
        <f>L13</f>
        <v>140.80000000000001</v>
      </c>
      <c r="M17" s="11">
        <v>10</v>
      </c>
      <c r="N17" s="4"/>
      <c r="P17" s="4"/>
      <c r="Q17" s="4"/>
      <c r="S17" s="21"/>
      <c r="T17" s="4"/>
      <c r="U17" s="49"/>
      <c r="V17" s="4"/>
      <c r="W17" s="49"/>
      <c r="X17" s="4"/>
      <c r="Y17" s="49"/>
      <c r="Z17" s="4"/>
      <c r="AB17" s="4"/>
      <c r="AD17" s="21"/>
      <c r="AE17" s="4"/>
      <c r="AF17" s="4"/>
      <c r="AG17" s="21"/>
      <c r="AH17" s="21">
        <v>-75</v>
      </c>
      <c r="AI17" s="4"/>
      <c r="AJ17" s="4"/>
      <c r="AK17" s="42">
        <f t="shared" si="0"/>
        <v>75.800000000000011</v>
      </c>
      <c r="AL17" s="12"/>
      <c r="AM17" s="6"/>
    </row>
    <row r="18" spans="1:39" ht="15" customHeight="1">
      <c r="A18" s="14" t="s">
        <v>4</v>
      </c>
      <c r="B18" s="4"/>
      <c r="D18" s="11"/>
      <c r="E18" s="4"/>
      <c r="G18" s="4"/>
      <c r="I18" s="21"/>
      <c r="J18" s="4"/>
      <c r="L18" s="4"/>
      <c r="M18" s="4">
        <v>10</v>
      </c>
      <c r="N18" s="4"/>
      <c r="P18" s="4"/>
      <c r="Q18" s="4"/>
      <c r="S18" s="21"/>
      <c r="T18" s="4"/>
      <c r="U18" s="49"/>
      <c r="V18" s="4"/>
      <c r="W18" s="49"/>
      <c r="X18" s="4">
        <v>-115</v>
      </c>
      <c r="Y18" s="49"/>
      <c r="Z18" s="4"/>
      <c r="AB18" s="4"/>
      <c r="AD18" s="21"/>
      <c r="AE18" s="4"/>
      <c r="AF18" s="4"/>
      <c r="AG18" s="21"/>
      <c r="AH18" s="21">
        <v>-75</v>
      </c>
      <c r="AI18" s="4"/>
      <c r="AJ18" s="4"/>
      <c r="AK18" s="42">
        <f t="shared" si="0"/>
        <v>-180</v>
      </c>
      <c r="AL18" s="12"/>
      <c r="AM18" s="6"/>
    </row>
    <row r="19" spans="1:39" ht="15" customHeight="1">
      <c r="A19" s="6" t="s">
        <v>88</v>
      </c>
      <c r="B19" s="4"/>
      <c r="D19" s="11"/>
      <c r="E19" s="4"/>
      <c r="G19" s="4"/>
      <c r="I19" s="21"/>
      <c r="J19" s="4"/>
      <c r="L19" s="4"/>
      <c r="M19" s="4"/>
      <c r="N19" s="4"/>
      <c r="P19" s="4"/>
      <c r="Q19" s="4"/>
      <c r="S19" s="21"/>
      <c r="T19" s="4"/>
      <c r="U19" s="49"/>
      <c r="V19" s="4"/>
      <c r="W19" s="49"/>
      <c r="X19" s="4"/>
      <c r="Y19" s="49"/>
      <c r="Z19" s="4"/>
      <c r="AB19" s="4"/>
      <c r="AD19" s="21"/>
      <c r="AE19" s="4"/>
      <c r="AF19" s="4"/>
      <c r="AG19" s="21"/>
      <c r="AH19" s="21">
        <v>-75</v>
      </c>
      <c r="AI19" s="4"/>
      <c r="AJ19" s="4"/>
      <c r="AK19" s="42">
        <f t="shared" si="0"/>
        <v>-75</v>
      </c>
      <c r="AL19" s="12"/>
      <c r="AM19" s="6"/>
    </row>
    <row r="20" spans="1:39" ht="45">
      <c r="A20" s="14" t="s">
        <v>45</v>
      </c>
      <c r="B20" s="10"/>
      <c r="D20" s="4"/>
      <c r="E20" s="4"/>
      <c r="G20" s="4"/>
      <c r="I20" s="21"/>
      <c r="J20" s="4"/>
      <c r="L20" s="4"/>
      <c r="M20" s="4">
        <v>10</v>
      </c>
      <c r="N20" s="4"/>
      <c r="P20" s="4"/>
      <c r="Q20" s="21">
        <v>-565</v>
      </c>
      <c r="S20" s="21"/>
      <c r="T20" s="4"/>
      <c r="U20" s="49"/>
      <c r="V20" s="4"/>
      <c r="W20" s="49"/>
      <c r="X20" s="4"/>
      <c r="Y20" s="49"/>
      <c r="Z20" s="4"/>
      <c r="AB20" s="4"/>
      <c r="AD20" s="21"/>
      <c r="AE20" s="4"/>
      <c r="AF20" s="4"/>
      <c r="AG20" s="21"/>
      <c r="AH20" s="21">
        <v>-75</v>
      </c>
      <c r="AI20" s="4"/>
      <c r="AJ20" s="4"/>
      <c r="AK20" s="42">
        <f t="shared" si="0"/>
        <v>-630</v>
      </c>
      <c r="AL20" s="12"/>
      <c r="AM20" s="6" t="s">
        <v>133</v>
      </c>
    </row>
    <row r="21" spans="1:39">
      <c r="A21" s="16" t="s">
        <v>65</v>
      </c>
      <c r="B21" s="18"/>
      <c r="D21" s="4"/>
      <c r="E21" s="4"/>
      <c r="G21" s="4"/>
      <c r="I21" s="21"/>
      <c r="J21" s="4"/>
      <c r="L21" s="4"/>
      <c r="M21" s="4"/>
      <c r="N21" s="4"/>
      <c r="P21" s="4"/>
      <c r="Q21" s="4"/>
      <c r="S21" s="21"/>
      <c r="T21" s="4"/>
      <c r="U21" s="49"/>
      <c r="V21" s="4"/>
      <c r="W21" s="49"/>
      <c r="X21" s="4"/>
      <c r="Y21" s="49"/>
      <c r="Z21" s="4"/>
      <c r="AB21" s="4"/>
      <c r="AD21" s="21"/>
      <c r="AE21" s="4"/>
      <c r="AF21" s="4"/>
      <c r="AG21" s="21"/>
      <c r="AH21" s="21"/>
      <c r="AI21" s="4"/>
      <c r="AJ21" s="4"/>
      <c r="AK21" s="42">
        <f t="shared" si="0"/>
        <v>0</v>
      </c>
      <c r="AL21" s="12"/>
      <c r="AM21" s="6"/>
    </row>
    <row r="22" spans="1:39">
      <c r="A22" s="14" t="s">
        <v>31</v>
      </c>
      <c r="B22" s="8"/>
      <c r="D22" s="4"/>
      <c r="E22" s="4"/>
      <c r="G22" s="4"/>
      <c r="I22" s="21"/>
      <c r="J22" s="4"/>
      <c r="L22" s="4"/>
      <c r="M22" s="4">
        <v>10</v>
      </c>
      <c r="N22" s="4"/>
      <c r="P22" s="4"/>
      <c r="Q22" s="4"/>
      <c r="S22" s="21"/>
      <c r="T22" s="4"/>
      <c r="U22" s="49"/>
      <c r="V22" s="4"/>
      <c r="W22" s="49"/>
      <c r="X22" s="4"/>
      <c r="Y22" s="49"/>
      <c r="Z22" s="4"/>
      <c r="AB22" s="4"/>
      <c r="AD22" s="21"/>
      <c r="AE22" s="4"/>
      <c r="AF22" s="4"/>
      <c r="AG22" s="21"/>
      <c r="AH22" s="21">
        <v>-75</v>
      </c>
      <c r="AI22" s="4"/>
      <c r="AJ22" s="4"/>
      <c r="AK22" s="42">
        <f t="shared" si="0"/>
        <v>-65</v>
      </c>
      <c r="AL22" s="12"/>
      <c r="AM22" s="6"/>
    </row>
    <row r="23" spans="1:39">
      <c r="A23" s="14" t="s">
        <v>47</v>
      </c>
      <c r="B23" s="4"/>
      <c r="D23" s="4">
        <v>140.80000000000001</v>
      </c>
      <c r="E23" s="4"/>
      <c r="G23" s="4"/>
      <c r="I23" s="21"/>
      <c r="J23" s="4"/>
      <c r="L23" s="4"/>
      <c r="M23" s="4">
        <v>10</v>
      </c>
      <c r="N23" s="4"/>
      <c r="P23" s="4"/>
      <c r="Q23" s="4"/>
      <c r="S23" s="21"/>
      <c r="T23" s="4"/>
      <c r="U23" s="49"/>
      <c r="V23" s="4"/>
      <c r="W23" s="49"/>
      <c r="X23" s="4">
        <v>461</v>
      </c>
      <c r="Y23" s="49"/>
      <c r="Z23" s="4"/>
      <c r="AB23" s="4"/>
      <c r="AD23" s="21"/>
      <c r="AE23" s="4"/>
      <c r="AF23" s="4"/>
      <c r="AG23" s="21"/>
      <c r="AH23" s="21"/>
      <c r="AI23" s="4"/>
      <c r="AJ23" s="4"/>
      <c r="AK23" s="42">
        <f t="shared" si="0"/>
        <v>611.79999999999995</v>
      </c>
      <c r="AL23" s="12"/>
      <c r="AM23" s="6"/>
    </row>
    <row r="24" spans="1:39">
      <c r="A24" s="14" t="s">
        <v>5</v>
      </c>
      <c r="B24" s="4"/>
      <c r="D24" s="4"/>
      <c r="E24" s="4"/>
      <c r="G24" s="4"/>
      <c r="I24" s="21"/>
      <c r="J24" s="4"/>
      <c r="L24" s="4"/>
      <c r="M24" s="4"/>
      <c r="N24" s="4"/>
      <c r="P24" s="4"/>
      <c r="Q24" s="4"/>
      <c r="S24" s="21"/>
      <c r="T24" s="4"/>
      <c r="U24" s="49"/>
      <c r="V24" s="4"/>
      <c r="W24" s="49"/>
      <c r="X24" s="4"/>
      <c r="Y24" s="49"/>
      <c r="Z24" s="4"/>
      <c r="AB24" s="4"/>
      <c r="AD24" s="21"/>
      <c r="AE24" s="4"/>
      <c r="AF24" s="4"/>
      <c r="AG24" s="21"/>
      <c r="AH24" s="21"/>
      <c r="AI24" s="4"/>
      <c r="AJ24" s="4"/>
      <c r="AK24" s="42">
        <f t="shared" si="0"/>
        <v>0</v>
      </c>
      <c r="AL24" s="12"/>
      <c r="AM24" s="6"/>
    </row>
    <row r="25" spans="1:39" ht="30">
      <c r="A25" s="14" t="s">
        <v>6</v>
      </c>
      <c r="B25" s="4"/>
      <c r="D25" s="11"/>
      <c r="E25" s="4">
        <v>44</v>
      </c>
      <c r="G25" s="4"/>
      <c r="I25" s="21"/>
      <c r="J25" s="4"/>
      <c r="L25" s="4">
        <v>70.400000000000006</v>
      </c>
      <c r="M25" s="4">
        <v>10</v>
      </c>
      <c r="N25" s="4"/>
      <c r="P25" s="4"/>
      <c r="Q25" s="4"/>
      <c r="S25" s="21"/>
      <c r="T25" s="4"/>
      <c r="U25" s="49"/>
      <c r="V25" s="4"/>
      <c r="W25" s="49"/>
      <c r="X25" s="4"/>
      <c r="Y25" s="49"/>
      <c r="Z25" s="4"/>
      <c r="AB25" s="4"/>
      <c r="AD25" s="21"/>
      <c r="AE25" s="4"/>
      <c r="AF25" s="4"/>
      <c r="AG25" s="21"/>
      <c r="AH25" s="21">
        <v>-75</v>
      </c>
      <c r="AI25" s="4"/>
      <c r="AJ25" s="4"/>
      <c r="AK25" s="42">
        <f t="shared" si="0"/>
        <v>49.400000000000006</v>
      </c>
      <c r="AL25" s="12"/>
      <c r="AM25" s="6" t="s">
        <v>97</v>
      </c>
    </row>
    <row r="26" spans="1:39">
      <c r="A26" s="14" t="s">
        <v>7</v>
      </c>
      <c r="B26" s="4"/>
      <c r="D26" s="11"/>
      <c r="E26" s="4"/>
      <c r="G26" s="4"/>
      <c r="I26" s="21"/>
      <c r="J26" s="4"/>
      <c r="L26" s="11">
        <f>L17</f>
        <v>140.80000000000001</v>
      </c>
      <c r="M26" s="11">
        <v>10</v>
      </c>
      <c r="N26" s="4"/>
      <c r="P26" s="4"/>
      <c r="Q26" s="4"/>
      <c r="S26" s="21"/>
      <c r="T26" s="4"/>
      <c r="U26" s="49"/>
      <c r="V26" s="4"/>
      <c r="W26" s="49"/>
      <c r="X26" s="4"/>
      <c r="Y26" s="49"/>
      <c r="Z26" s="4">
        <v>-30</v>
      </c>
      <c r="AB26" s="4"/>
      <c r="AD26" s="21"/>
      <c r="AE26" s="4"/>
      <c r="AF26" s="4"/>
      <c r="AG26" s="21">
        <v>96</v>
      </c>
      <c r="AH26" s="21">
        <v>-75</v>
      </c>
      <c r="AI26" s="4"/>
      <c r="AJ26" s="4"/>
      <c r="AK26" s="42">
        <f t="shared" si="0"/>
        <v>141.80000000000001</v>
      </c>
      <c r="AL26" s="12"/>
      <c r="AM26" s="6"/>
    </row>
    <row r="27" spans="1:39">
      <c r="A27" s="16" t="s">
        <v>80</v>
      </c>
      <c r="B27" s="4"/>
      <c r="D27" s="11"/>
      <c r="E27" s="4"/>
      <c r="G27" s="4"/>
      <c r="I27" s="21"/>
      <c r="J27" s="4"/>
      <c r="L27" s="4"/>
      <c r="M27" s="4"/>
      <c r="N27" s="4"/>
      <c r="P27" s="4"/>
      <c r="Q27" s="4"/>
      <c r="S27" s="21"/>
      <c r="T27" s="4"/>
      <c r="U27" s="49"/>
      <c r="V27" s="4"/>
      <c r="W27" s="49"/>
      <c r="X27" s="4"/>
      <c r="Y27" s="49"/>
      <c r="Z27" s="4"/>
      <c r="AB27" s="4"/>
      <c r="AD27" s="21"/>
      <c r="AE27" s="4"/>
      <c r="AF27" s="4"/>
      <c r="AG27" s="21">
        <v>192</v>
      </c>
      <c r="AH27" s="21">
        <v>-75</v>
      </c>
      <c r="AI27" s="4"/>
      <c r="AJ27" s="4"/>
      <c r="AK27" s="42">
        <f t="shared" si="0"/>
        <v>117</v>
      </c>
      <c r="AL27" s="12"/>
      <c r="AM27" s="6"/>
    </row>
    <row r="28" spans="1:39">
      <c r="A28" s="14" t="s">
        <v>49</v>
      </c>
      <c r="B28" s="4"/>
      <c r="D28" s="4">
        <v>140.80000000000001</v>
      </c>
      <c r="E28" s="4"/>
      <c r="G28" s="4"/>
      <c r="I28" s="21"/>
      <c r="J28" s="4"/>
      <c r="L28" s="4">
        <f>L15</f>
        <v>70.400000000000006</v>
      </c>
      <c r="M28" s="4">
        <v>10</v>
      </c>
      <c r="N28" s="4"/>
      <c r="P28" s="4"/>
      <c r="Q28" s="4"/>
      <c r="S28" s="21"/>
      <c r="T28" s="4"/>
      <c r="U28" s="49"/>
      <c r="V28" s="4"/>
      <c r="W28" s="49"/>
      <c r="X28" s="4"/>
      <c r="Y28" s="49"/>
      <c r="Z28" s="4"/>
      <c r="AB28" s="4"/>
      <c r="AD28" s="21">
        <v>176</v>
      </c>
      <c r="AE28" s="4"/>
      <c r="AF28" s="4"/>
      <c r="AG28" s="21">
        <v>192</v>
      </c>
      <c r="AH28" s="21">
        <v>-75</v>
      </c>
      <c r="AI28" s="4"/>
      <c r="AJ28" s="4"/>
      <c r="AK28" s="42">
        <f t="shared" si="0"/>
        <v>514.20000000000005</v>
      </c>
      <c r="AL28" s="12"/>
      <c r="AM28" s="6"/>
    </row>
    <row r="29" spans="1:39">
      <c r="A29" s="6" t="s">
        <v>89</v>
      </c>
      <c r="B29" s="4"/>
      <c r="D29" s="4">
        <v>140.80000000000001</v>
      </c>
      <c r="E29" s="4"/>
      <c r="G29" s="4"/>
      <c r="I29" s="21"/>
      <c r="J29" s="4">
        <v>88</v>
      </c>
      <c r="L29" s="4"/>
      <c r="M29" s="4"/>
      <c r="N29" s="4"/>
      <c r="P29" s="4"/>
      <c r="Q29" s="4"/>
      <c r="S29" s="21"/>
      <c r="T29" s="4"/>
      <c r="U29" s="49"/>
      <c r="V29" s="4"/>
      <c r="W29" s="49"/>
      <c r="X29" s="4"/>
      <c r="Y29" s="49"/>
      <c r="Z29" s="4"/>
      <c r="AB29" s="4"/>
      <c r="AD29" s="21"/>
      <c r="AE29" s="4"/>
      <c r="AF29" s="4"/>
      <c r="AG29" s="21"/>
      <c r="AH29" s="21">
        <v>-75</v>
      </c>
      <c r="AI29" s="4"/>
      <c r="AJ29" s="4"/>
      <c r="AK29" s="42">
        <f t="shared" si="0"/>
        <v>153.80000000000001</v>
      </c>
      <c r="AL29" s="12"/>
      <c r="AM29" s="6" t="s">
        <v>110</v>
      </c>
    </row>
    <row r="30" spans="1:39" ht="30">
      <c r="A30" s="14" t="s">
        <v>8</v>
      </c>
      <c r="B30" s="4"/>
      <c r="D30" s="4"/>
      <c r="E30" s="4"/>
      <c r="G30" s="4"/>
      <c r="I30" s="21"/>
      <c r="J30" s="4"/>
      <c r="L30" s="4"/>
      <c r="M30" s="4">
        <v>10</v>
      </c>
      <c r="N30" s="4"/>
      <c r="P30" s="4"/>
      <c r="Q30" s="4">
        <v>-602</v>
      </c>
      <c r="S30" s="21"/>
      <c r="T30" s="4"/>
      <c r="U30" s="49"/>
      <c r="V30" s="4"/>
      <c r="W30" s="49"/>
      <c r="X30" s="4"/>
      <c r="Y30" s="49"/>
      <c r="Z30" s="4"/>
      <c r="AB30" s="4"/>
      <c r="AD30" s="21"/>
      <c r="AE30" s="4"/>
      <c r="AF30" s="4"/>
      <c r="AG30" s="21"/>
      <c r="AH30" s="21">
        <v>-75</v>
      </c>
      <c r="AI30" s="4"/>
      <c r="AJ30" s="4"/>
      <c r="AK30" s="42">
        <f t="shared" si="0"/>
        <v>-667</v>
      </c>
      <c r="AL30" s="12"/>
      <c r="AM30" s="6" t="s">
        <v>125</v>
      </c>
    </row>
    <row r="31" spans="1:39">
      <c r="A31" s="14" t="s">
        <v>50</v>
      </c>
      <c r="B31" s="4"/>
      <c r="D31" s="4"/>
      <c r="E31" s="4"/>
      <c r="G31" s="4"/>
      <c r="I31" s="21"/>
      <c r="J31" s="4"/>
      <c r="L31" s="4"/>
      <c r="M31" s="4"/>
      <c r="N31" s="4"/>
      <c r="P31" s="4"/>
      <c r="Q31" s="4"/>
      <c r="S31" s="21"/>
      <c r="T31" s="4"/>
      <c r="U31" s="49"/>
      <c r="V31" s="4"/>
      <c r="W31" s="49"/>
      <c r="X31" s="4"/>
      <c r="Y31" s="49"/>
      <c r="Z31" s="4"/>
      <c r="AB31" s="4"/>
      <c r="AD31" s="21"/>
      <c r="AE31" s="4"/>
      <c r="AF31" s="4"/>
      <c r="AG31" s="21"/>
      <c r="AH31" s="21"/>
      <c r="AI31" s="4"/>
      <c r="AJ31" s="4"/>
      <c r="AK31" s="42">
        <f t="shared" si="0"/>
        <v>0</v>
      </c>
      <c r="AL31" s="12"/>
      <c r="AM31" s="6"/>
    </row>
    <row r="32" spans="1:39">
      <c r="A32" s="16" t="s">
        <v>77</v>
      </c>
      <c r="B32" s="4"/>
      <c r="D32" s="4">
        <v>140.80000000000001</v>
      </c>
      <c r="E32" s="4"/>
      <c r="G32" s="4"/>
      <c r="I32" s="21">
        <v>153.6</v>
      </c>
      <c r="J32" s="4"/>
      <c r="L32" s="4"/>
      <c r="M32" s="4"/>
      <c r="N32" s="4"/>
      <c r="P32" s="4"/>
      <c r="Q32" s="4"/>
      <c r="S32" s="21"/>
      <c r="T32" s="4"/>
      <c r="U32" s="49"/>
      <c r="V32" s="4"/>
      <c r="W32" s="49"/>
      <c r="X32" s="4"/>
      <c r="Y32" s="49"/>
      <c r="Z32" s="4"/>
      <c r="AB32" s="4"/>
      <c r="AD32" s="21"/>
      <c r="AE32" s="4">
        <v>27.5</v>
      </c>
      <c r="AF32" s="4"/>
      <c r="AG32" s="21"/>
      <c r="AH32" s="21"/>
      <c r="AI32" s="4"/>
      <c r="AJ32" s="4"/>
      <c r="AK32" s="42">
        <f t="shared" si="0"/>
        <v>321.89999999999998</v>
      </c>
      <c r="AL32" s="12"/>
      <c r="AM32" s="6" t="s">
        <v>137</v>
      </c>
    </row>
    <row r="33" spans="1:39">
      <c r="A33" s="14" t="s">
        <v>52</v>
      </c>
      <c r="B33" s="4"/>
      <c r="D33" s="4"/>
      <c r="E33" s="4"/>
      <c r="G33" s="4"/>
      <c r="I33" s="21"/>
      <c r="J33" s="4"/>
      <c r="L33" s="4"/>
      <c r="M33" s="4"/>
      <c r="N33" s="4"/>
      <c r="P33" s="4"/>
      <c r="Q33" s="4"/>
      <c r="S33" s="21"/>
      <c r="T33" s="4"/>
      <c r="U33" s="49"/>
      <c r="V33" s="4"/>
      <c r="W33" s="49"/>
      <c r="X33" s="4"/>
      <c r="Y33" s="49"/>
      <c r="Z33" s="4"/>
      <c r="AB33" s="4"/>
      <c r="AD33" s="21"/>
      <c r="AE33" s="4"/>
      <c r="AF33" s="4"/>
      <c r="AG33" s="21"/>
      <c r="AH33" s="21"/>
      <c r="AI33" s="4"/>
      <c r="AJ33" s="4"/>
      <c r="AK33" s="42">
        <f t="shared" si="0"/>
        <v>0</v>
      </c>
      <c r="AL33" s="12"/>
      <c r="AM33" s="6"/>
    </row>
    <row r="34" spans="1:39">
      <c r="A34" s="51" t="s">
        <v>105</v>
      </c>
      <c r="B34" s="4"/>
      <c r="D34" s="4"/>
      <c r="E34" s="4"/>
      <c r="G34" s="4"/>
      <c r="I34" s="21"/>
      <c r="J34" s="4"/>
      <c r="L34" s="4"/>
      <c r="M34" s="4"/>
      <c r="N34" s="4"/>
      <c r="P34" s="4"/>
      <c r="Q34" s="4"/>
      <c r="S34" s="21"/>
      <c r="T34" s="4"/>
      <c r="U34" s="49"/>
      <c r="V34" s="4"/>
      <c r="W34" s="49"/>
      <c r="X34" s="4"/>
      <c r="Y34" s="49"/>
      <c r="Z34" s="4"/>
      <c r="AB34" s="4"/>
      <c r="AD34" s="21"/>
      <c r="AE34" s="4"/>
      <c r="AF34" s="4"/>
      <c r="AG34" s="21"/>
      <c r="AH34" s="21">
        <v>-75</v>
      </c>
      <c r="AI34" s="4"/>
      <c r="AJ34" s="4"/>
      <c r="AK34" s="42">
        <f t="shared" si="0"/>
        <v>-75</v>
      </c>
      <c r="AL34" s="12"/>
      <c r="AM34" s="6"/>
    </row>
    <row r="35" spans="1:39" s="47" customFormat="1">
      <c r="A35" s="52" t="s">
        <v>118</v>
      </c>
      <c r="B35" s="4"/>
      <c r="D35" s="4"/>
      <c r="E35" s="4"/>
      <c r="G35" s="4"/>
      <c r="I35" s="21"/>
      <c r="J35" s="4"/>
      <c r="L35" s="4"/>
      <c r="M35" s="4"/>
      <c r="N35" s="4"/>
      <c r="P35" s="4"/>
      <c r="Q35" s="4"/>
      <c r="S35" s="21">
        <v>134.4</v>
      </c>
      <c r="T35" s="4"/>
      <c r="U35" s="49"/>
      <c r="V35" s="4"/>
      <c r="W35" s="49"/>
      <c r="X35" s="4"/>
      <c r="Y35" s="49"/>
      <c r="Z35" s="4"/>
      <c r="AB35" s="4"/>
      <c r="AD35" s="21"/>
      <c r="AE35" s="4"/>
      <c r="AF35" s="4"/>
      <c r="AG35" s="21"/>
      <c r="AH35" s="21">
        <v>-75</v>
      </c>
      <c r="AI35" s="4"/>
      <c r="AJ35" s="4"/>
      <c r="AK35" s="42">
        <f t="shared" si="0"/>
        <v>59.400000000000006</v>
      </c>
      <c r="AL35" s="12"/>
      <c r="AM35" s="6"/>
    </row>
    <row r="36" spans="1:39">
      <c r="A36" s="14" t="s">
        <v>9</v>
      </c>
      <c r="B36" s="4"/>
      <c r="D36" s="4"/>
      <c r="E36" s="4"/>
      <c r="G36" s="4"/>
      <c r="I36" s="21"/>
      <c r="J36" s="4"/>
      <c r="L36" s="4"/>
      <c r="M36" s="4"/>
      <c r="N36" s="4"/>
      <c r="P36" s="4"/>
      <c r="Q36" s="4"/>
      <c r="S36" s="21"/>
      <c r="T36" s="4"/>
      <c r="U36" s="49"/>
      <c r="V36" s="4"/>
      <c r="W36" s="49"/>
      <c r="X36" s="4"/>
      <c r="Y36" s="49"/>
      <c r="Z36" s="4"/>
      <c r="AB36" s="4"/>
      <c r="AD36" s="21"/>
      <c r="AE36" s="4"/>
      <c r="AF36" s="4"/>
      <c r="AG36" s="21"/>
      <c r="AH36" s="21"/>
      <c r="AI36" s="4"/>
      <c r="AJ36" s="4"/>
      <c r="AK36" s="42">
        <f t="shared" si="0"/>
        <v>0</v>
      </c>
      <c r="AL36" s="12"/>
      <c r="AM36" s="6"/>
    </row>
    <row r="37" spans="1:39" ht="30">
      <c r="A37" s="6" t="s">
        <v>90</v>
      </c>
      <c r="B37" s="4"/>
      <c r="D37" s="4">
        <v>140.80000000000001</v>
      </c>
      <c r="E37" s="4"/>
      <c r="G37" s="4"/>
      <c r="I37" s="21"/>
      <c r="J37" s="4">
        <v>150</v>
      </c>
      <c r="L37" s="4"/>
      <c r="M37" s="4"/>
      <c r="N37" s="4"/>
      <c r="P37" s="4"/>
      <c r="Q37" s="4"/>
      <c r="S37" s="21">
        <v>134</v>
      </c>
      <c r="T37" s="4"/>
      <c r="U37" s="49"/>
      <c r="V37" s="4"/>
      <c r="W37" s="49"/>
      <c r="X37" s="4"/>
      <c r="Y37" s="49"/>
      <c r="Z37" s="4"/>
      <c r="AB37" s="4"/>
      <c r="AD37" s="21"/>
      <c r="AE37" s="4"/>
      <c r="AF37" s="4"/>
      <c r="AG37" s="21"/>
      <c r="AH37" s="21">
        <v>-75</v>
      </c>
      <c r="AI37" s="4"/>
      <c r="AJ37" s="4"/>
      <c r="AK37" s="42">
        <f t="shared" si="0"/>
        <v>349.8</v>
      </c>
      <c r="AL37" s="12"/>
      <c r="AM37" s="6" t="s">
        <v>109</v>
      </c>
    </row>
    <row r="38" spans="1:39">
      <c r="A38" s="14" t="s">
        <v>10</v>
      </c>
      <c r="B38" s="4"/>
      <c r="D38" s="4"/>
      <c r="E38" s="4"/>
      <c r="G38" s="4"/>
      <c r="I38" s="21"/>
      <c r="J38" s="4"/>
      <c r="L38" s="4">
        <f>L28</f>
        <v>70.400000000000006</v>
      </c>
      <c r="M38" s="4">
        <v>10</v>
      </c>
      <c r="N38" s="4"/>
      <c r="P38" s="4"/>
      <c r="Q38" s="4"/>
      <c r="S38" s="21"/>
      <c r="T38" s="4"/>
      <c r="U38" s="49"/>
      <c r="V38" s="4"/>
      <c r="W38" s="49"/>
      <c r="X38" s="4"/>
      <c r="Y38" s="49"/>
      <c r="Z38" s="4"/>
      <c r="AB38" s="4"/>
      <c r="AD38" s="21"/>
      <c r="AE38" s="4"/>
      <c r="AF38" s="4"/>
      <c r="AG38" s="21">
        <v>192</v>
      </c>
      <c r="AH38" s="21">
        <v>-75</v>
      </c>
      <c r="AI38" s="4"/>
      <c r="AJ38" s="4"/>
      <c r="AK38" s="42">
        <f t="shared" si="0"/>
        <v>197.39999999999998</v>
      </c>
      <c r="AL38" s="12"/>
      <c r="AM38" s="6"/>
    </row>
    <row r="39" spans="1:39">
      <c r="A39" s="14" t="s">
        <v>48</v>
      </c>
      <c r="B39" s="4"/>
      <c r="D39" s="11"/>
      <c r="E39" s="4"/>
      <c r="G39" s="4"/>
      <c r="I39" s="21"/>
      <c r="J39" s="4"/>
      <c r="L39" s="4"/>
      <c r="M39" s="4">
        <v>10</v>
      </c>
      <c r="N39" s="4"/>
      <c r="P39" s="4"/>
      <c r="Q39" s="4"/>
      <c r="S39" s="21"/>
      <c r="T39" s="4"/>
      <c r="U39" s="49"/>
      <c r="V39" s="4"/>
      <c r="W39" s="49"/>
      <c r="X39" s="4"/>
      <c r="Y39" s="49"/>
      <c r="Z39" s="4"/>
      <c r="AB39" s="4"/>
      <c r="AD39" s="21"/>
      <c r="AE39" s="4"/>
      <c r="AF39" s="4"/>
      <c r="AG39" s="21"/>
      <c r="AH39" s="21">
        <v>-75</v>
      </c>
      <c r="AI39" s="4"/>
      <c r="AJ39" s="4"/>
      <c r="AK39" s="42">
        <f t="shared" si="0"/>
        <v>-65</v>
      </c>
      <c r="AL39" s="12"/>
      <c r="AM39" s="6"/>
    </row>
    <row r="40" spans="1:39">
      <c r="A40" s="14" t="s">
        <v>40</v>
      </c>
      <c r="B40" s="4"/>
      <c r="D40" s="4"/>
      <c r="E40" s="4"/>
      <c r="G40" s="4"/>
      <c r="I40" s="21"/>
      <c r="J40" s="4"/>
      <c r="L40" s="4">
        <f>L38</f>
        <v>70.400000000000006</v>
      </c>
      <c r="M40" s="4">
        <v>10</v>
      </c>
      <c r="N40" s="4"/>
      <c r="P40" s="4"/>
      <c r="Q40" s="4"/>
      <c r="S40" s="21"/>
      <c r="T40" s="4"/>
      <c r="U40" s="49"/>
      <c r="V40" s="4"/>
      <c r="W40" s="49"/>
      <c r="X40" s="4"/>
      <c r="Y40" s="49"/>
      <c r="Z40" s="4"/>
      <c r="AB40" s="4"/>
      <c r="AD40" s="21"/>
      <c r="AE40" s="4"/>
      <c r="AF40" s="4"/>
      <c r="AG40" s="21"/>
      <c r="AH40" s="21">
        <v>-75</v>
      </c>
      <c r="AI40" s="4"/>
      <c r="AJ40" s="4"/>
      <c r="AK40" s="42">
        <f t="shared" si="0"/>
        <v>5.4000000000000057</v>
      </c>
      <c r="AL40" s="12"/>
      <c r="AM40" s="6"/>
    </row>
    <row r="41" spans="1:39">
      <c r="A41" s="14" t="s">
        <v>11</v>
      </c>
      <c r="B41" s="4"/>
      <c r="D41" s="4">
        <v>70.400000000000006</v>
      </c>
      <c r="E41" s="4"/>
      <c r="G41" s="4"/>
      <c r="I41" s="21"/>
      <c r="J41" s="4"/>
      <c r="L41" s="4"/>
      <c r="M41" s="4">
        <v>10</v>
      </c>
      <c r="N41" s="4"/>
      <c r="P41" s="4"/>
      <c r="Q41" s="4"/>
      <c r="S41" s="21"/>
      <c r="T41" s="4"/>
      <c r="U41" s="49"/>
      <c r="V41" s="4"/>
      <c r="W41" s="49"/>
      <c r="X41" s="4"/>
      <c r="Y41" s="49"/>
      <c r="Z41" s="4"/>
      <c r="AB41" s="4"/>
      <c r="AD41" s="21"/>
      <c r="AE41" s="4"/>
      <c r="AF41" s="4"/>
      <c r="AG41" s="21"/>
      <c r="AH41" s="21">
        <v>-75</v>
      </c>
      <c r="AI41" s="4">
        <v>60</v>
      </c>
      <c r="AJ41" s="4"/>
      <c r="AK41" s="42">
        <f t="shared" si="0"/>
        <v>65.400000000000006</v>
      </c>
      <c r="AL41" s="12"/>
      <c r="AM41" s="6" t="s">
        <v>131</v>
      </c>
    </row>
    <row r="42" spans="1:39">
      <c r="A42" s="16" t="s">
        <v>73</v>
      </c>
      <c r="B42" s="4"/>
      <c r="D42" s="4"/>
      <c r="E42" s="4"/>
      <c r="G42" s="4"/>
      <c r="I42" s="21"/>
      <c r="J42" s="4"/>
      <c r="L42" s="4"/>
      <c r="M42" s="4"/>
      <c r="N42" s="4"/>
      <c r="P42" s="4"/>
      <c r="Q42" s="4"/>
      <c r="S42" s="21"/>
      <c r="T42" s="4"/>
      <c r="U42" s="49"/>
      <c r="V42" s="4"/>
      <c r="W42" s="49"/>
      <c r="X42" s="4"/>
      <c r="Y42" s="49"/>
      <c r="Z42" s="4"/>
      <c r="AB42" s="4"/>
      <c r="AD42" s="21"/>
      <c r="AE42" s="4"/>
      <c r="AF42" s="4"/>
      <c r="AG42" s="21"/>
      <c r="AH42" s="21"/>
      <c r="AI42" s="4"/>
      <c r="AJ42" s="4"/>
      <c r="AK42" s="42">
        <f t="shared" si="0"/>
        <v>0</v>
      </c>
      <c r="AL42" s="12"/>
      <c r="AM42" s="6"/>
    </row>
    <row r="43" spans="1:39">
      <c r="A43" s="16" t="s">
        <v>63</v>
      </c>
      <c r="B43" s="4"/>
      <c r="D43" s="4"/>
      <c r="E43" s="4"/>
      <c r="G43" s="4">
        <v>40</v>
      </c>
      <c r="I43" s="21"/>
      <c r="J43" s="4"/>
      <c r="L43" s="4"/>
      <c r="M43" s="4">
        <v>10</v>
      </c>
      <c r="N43" s="4"/>
      <c r="P43" s="4"/>
      <c r="Q43" s="4"/>
      <c r="S43" s="21"/>
      <c r="T43" s="4"/>
      <c r="U43" s="49"/>
      <c r="V43" s="4"/>
      <c r="W43" s="49"/>
      <c r="X43" s="4">
        <v>173</v>
      </c>
      <c r="Y43" s="49"/>
      <c r="Z43" s="4"/>
      <c r="AB43" s="4"/>
      <c r="AD43" s="21"/>
      <c r="AE43" s="4"/>
      <c r="AF43" s="4"/>
      <c r="AG43" s="21">
        <v>192</v>
      </c>
      <c r="AH43" s="21">
        <v>-75</v>
      </c>
      <c r="AI43" s="4"/>
      <c r="AJ43" s="4"/>
      <c r="AK43" s="42">
        <f t="shared" si="0"/>
        <v>340</v>
      </c>
      <c r="AL43" s="12"/>
      <c r="AM43" s="6"/>
    </row>
    <row r="44" spans="1:39">
      <c r="A44" s="14" t="s">
        <v>12</v>
      </c>
      <c r="B44" s="4"/>
      <c r="D44" s="11"/>
      <c r="E44" s="4"/>
      <c r="G44" s="4"/>
      <c r="I44" s="21"/>
      <c r="J44" s="4"/>
      <c r="L44" s="4"/>
      <c r="M44" s="4"/>
      <c r="N44" s="4"/>
      <c r="P44" s="4"/>
      <c r="Q44" s="4"/>
      <c r="S44" s="21"/>
      <c r="T44" s="4"/>
      <c r="U44" s="49"/>
      <c r="V44" s="4"/>
      <c r="W44" s="49"/>
      <c r="X44" s="4"/>
      <c r="Y44" s="49"/>
      <c r="Z44" s="4"/>
      <c r="AB44" s="4"/>
      <c r="AD44" s="21"/>
      <c r="AE44" s="4"/>
      <c r="AF44" s="4"/>
      <c r="AG44" s="21"/>
      <c r="AH44" s="21"/>
      <c r="AI44" s="4"/>
      <c r="AJ44" s="4"/>
      <c r="AK44" s="42">
        <f t="shared" si="0"/>
        <v>0</v>
      </c>
      <c r="AL44" s="12"/>
      <c r="AM44" s="6"/>
    </row>
    <row r="45" spans="1:39">
      <c r="A45" s="14" t="s">
        <v>13</v>
      </c>
      <c r="B45" s="4"/>
      <c r="D45" s="4"/>
      <c r="E45" s="4"/>
      <c r="G45" s="4"/>
      <c r="I45" s="21"/>
      <c r="J45" s="4"/>
      <c r="L45" s="4"/>
      <c r="M45" s="4">
        <v>10</v>
      </c>
      <c r="N45" s="4"/>
      <c r="P45" s="4"/>
      <c r="Q45" s="4"/>
      <c r="S45" s="21"/>
      <c r="T45" s="4"/>
      <c r="U45" s="49"/>
      <c r="V45" s="4"/>
      <c r="W45" s="49"/>
      <c r="X45" s="4"/>
      <c r="Y45" s="49"/>
      <c r="Z45" s="4"/>
      <c r="AB45" s="4"/>
      <c r="AD45" s="21"/>
      <c r="AE45" s="4"/>
      <c r="AF45" s="4"/>
      <c r="AG45" s="21"/>
      <c r="AH45" s="21"/>
      <c r="AI45" s="4"/>
      <c r="AJ45" s="4"/>
      <c r="AK45" s="42">
        <f t="shared" si="0"/>
        <v>10</v>
      </c>
      <c r="AL45" s="12"/>
      <c r="AM45" s="6"/>
    </row>
    <row r="46" spans="1:39">
      <c r="A46" s="14" t="s">
        <v>14</v>
      </c>
      <c r="B46" s="4"/>
      <c r="D46" s="4">
        <v>140.80000000000001</v>
      </c>
      <c r="E46" s="4"/>
      <c r="G46" s="4"/>
      <c r="I46" s="21"/>
      <c r="J46" s="4"/>
      <c r="L46" s="4"/>
      <c r="M46" s="4">
        <v>10</v>
      </c>
      <c r="N46" s="4"/>
      <c r="P46" s="4"/>
      <c r="Q46" s="4"/>
      <c r="S46" s="21"/>
      <c r="T46" s="4"/>
      <c r="U46" s="49"/>
      <c r="V46" s="4"/>
      <c r="W46" s="49"/>
      <c r="X46" s="4"/>
      <c r="Y46" s="49"/>
      <c r="Z46" s="4"/>
      <c r="AB46" s="4"/>
      <c r="AD46" s="21"/>
      <c r="AE46" s="4"/>
      <c r="AF46" s="4"/>
      <c r="AG46" s="21"/>
      <c r="AH46" s="21">
        <v>-75</v>
      </c>
      <c r="AI46" s="4"/>
      <c r="AJ46" s="4"/>
      <c r="AK46" s="42">
        <f t="shared" si="0"/>
        <v>75.800000000000011</v>
      </c>
      <c r="AL46" s="12"/>
      <c r="AM46" s="6"/>
    </row>
    <row r="47" spans="1:39" ht="30">
      <c r="A47" s="14" t="s">
        <v>32</v>
      </c>
      <c r="B47" s="4"/>
      <c r="D47" s="11"/>
      <c r="E47" s="4"/>
      <c r="G47" s="4"/>
      <c r="I47" s="21"/>
      <c r="J47" s="4"/>
      <c r="L47" s="4">
        <v>70.400000000000006</v>
      </c>
      <c r="M47" s="4">
        <v>10</v>
      </c>
      <c r="N47" s="4">
        <v>-300</v>
      </c>
      <c r="P47" s="4"/>
      <c r="Q47" s="4"/>
      <c r="S47" s="21"/>
      <c r="T47" s="4"/>
      <c r="U47" s="49"/>
      <c r="V47" s="4"/>
      <c r="W47" s="49"/>
      <c r="X47" s="4">
        <v>173</v>
      </c>
      <c r="Y47" s="49"/>
      <c r="Z47" s="4"/>
      <c r="AB47" s="4">
        <v>133</v>
      </c>
      <c r="AD47" s="21"/>
      <c r="AE47" s="4"/>
      <c r="AF47" s="4"/>
      <c r="AG47" s="21"/>
      <c r="AH47" s="21">
        <v>-75</v>
      </c>
      <c r="AI47" s="4"/>
      <c r="AJ47" s="4"/>
      <c r="AK47" s="42">
        <f t="shared" si="0"/>
        <v>11.400000000000006</v>
      </c>
      <c r="AL47" s="12"/>
      <c r="AM47" s="6" t="s">
        <v>122</v>
      </c>
    </row>
    <row r="48" spans="1:39" ht="30">
      <c r="A48" s="14" t="s">
        <v>53</v>
      </c>
      <c r="B48" s="4"/>
      <c r="D48" s="4"/>
      <c r="E48" s="4"/>
      <c r="G48" s="4"/>
      <c r="I48" s="21"/>
      <c r="J48" s="4"/>
      <c r="L48" s="11">
        <f>L26</f>
        <v>140.80000000000001</v>
      </c>
      <c r="M48" s="11">
        <v>10</v>
      </c>
      <c r="N48" s="4"/>
      <c r="P48" s="4"/>
      <c r="Q48" s="4"/>
      <c r="S48" s="21"/>
      <c r="T48" s="4"/>
      <c r="U48" s="49"/>
      <c r="V48" s="4"/>
      <c r="W48" s="49"/>
      <c r="X48" s="4"/>
      <c r="Y48" s="49"/>
      <c r="Z48" s="4"/>
      <c r="AB48" s="4"/>
      <c r="AD48" s="21">
        <v>176</v>
      </c>
      <c r="AE48" s="4">
        <v>-10</v>
      </c>
      <c r="AF48" s="4"/>
      <c r="AG48" s="21"/>
      <c r="AH48" s="21">
        <v>-75</v>
      </c>
      <c r="AI48" s="4">
        <v>-70</v>
      </c>
      <c r="AJ48" s="4"/>
      <c r="AK48" s="42">
        <f t="shared" si="0"/>
        <v>171.8</v>
      </c>
      <c r="AL48" s="12"/>
      <c r="AM48" s="6" t="s">
        <v>136</v>
      </c>
    </row>
    <row r="49" spans="1:39">
      <c r="A49" s="14" t="s">
        <v>46</v>
      </c>
      <c r="B49" s="4"/>
      <c r="D49" s="4"/>
      <c r="E49" s="4"/>
      <c r="G49" s="4"/>
      <c r="I49" s="21"/>
      <c r="J49" s="4"/>
      <c r="L49" s="4"/>
      <c r="M49" s="4">
        <v>10</v>
      </c>
      <c r="N49" s="4"/>
      <c r="P49" s="4"/>
      <c r="Q49" s="4"/>
      <c r="S49" s="21"/>
      <c r="T49" s="4"/>
      <c r="U49" s="49"/>
      <c r="V49" s="4"/>
      <c r="W49" s="49"/>
      <c r="X49" s="4"/>
      <c r="Y49" s="49"/>
      <c r="Z49" s="4"/>
      <c r="AB49" s="4"/>
      <c r="AD49" s="21"/>
      <c r="AE49" s="4"/>
      <c r="AF49" s="4"/>
      <c r="AG49" s="21"/>
      <c r="AH49" s="21">
        <v>-75</v>
      </c>
      <c r="AI49" s="4"/>
      <c r="AJ49" s="4"/>
      <c r="AK49" s="42">
        <f t="shared" si="0"/>
        <v>-65</v>
      </c>
      <c r="AL49" s="12"/>
      <c r="AM49" s="6"/>
    </row>
    <row r="50" spans="1:39">
      <c r="A50" s="14" t="s">
        <v>15</v>
      </c>
      <c r="B50" s="4"/>
      <c r="D50" s="4"/>
      <c r="E50" s="4"/>
      <c r="G50" s="4"/>
      <c r="I50" s="21"/>
      <c r="J50" s="4"/>
      <c r="L50" s="4"/>
      <c r="M50" s="4"/>
      <c r="N50" s="4"/>
      <c r="P50" s="4"/>
      <c r="Q50" s="4"/>
      <c r="S50" s="21"/>
      <c r="T50" s="4"/>
      <c r="U50" s="49"/>
      <c r="V50" s="4"/>
      <c r="W50" s="49"/>
      <c r="X50" s="4"/>
      <c r="Y50" s="49"/>
      <c r="Z50" s="4"/>
      <c r="AB50" s="4"/>
      <c r="AD50" s="21"/>
      <c r="AE50" s="4"/>
      <c r="AF50" s="4"/>
      <c r="AG50" s="21">
        <v>192</v>
      </c>
      <c r="AH50" s="21">
        <v>-75</v>
      </c>
      <c r="AI50" s="4"/>
      <c r="AJ50" s="4"/>
      <c r="AK50" s="42">
        <f t="shared" si="0"/>
        <v>117</v>
      </c>
      <c r="AL50" s="12"/>
      <c r="AM50" s="6"/>
    </row>
    <row r="51" spans="1:39" ht="15" customHeight="1">
      <c r="A51" s="6" t="s">
        <v>91</v>
      </c>
      <c r="B51" s="4"/>
      <c r="D51" s="4">
        <v>140.80000000000001</v>
      </c>
      <c r="E51" s="4"/>
      <c r="G51" s="4"/>
      <c r="I51" s="21">
        <v>153.6</v>
      </c>
      <c r="J51" s="4"/>
      <c r="L51" s="4"/>
      <c r="M51" s="4"/>
      <c r="N51" s="4"/>
      <c r="P51" s="4"/>
      <c r="Q51" s="4"/>
      <c r="S51" s="21"/>
      <c r="T51" s="4"/>
      <c r="U51" s="49"/>
      <c r="V51" s="4"/>
      <c r="W51" s="49"/>
      <c r="X51" s="4"/>
      <c r="Y51" s="49"/>
      <c r="Z51" s="4"/>
      <c r="AB51" s="4"/>
      <c r="AD51" s="21"/>
      <c r="AE51" s="4"/>
      <c r="AF51" s="4"/>
      <c r="AG51" s="21">
        <v>96</v>
      </c>
      <c r="AH51" s="21">
        <v>-75</v>
      </c>
      <c r="AI51" s="4"/>
      <c r="AJ51" s="4"/>
      <c r="AK51" s="42">
        <f t="shared" si="0"/>
        <v>315.39999999999998</v>
      </c>
      <c r="AL51" s="12"/>
      <c r="AM51" s="6"/>
    </row>
    <row r="52" spans="1:39" ht="30">
      <c r="A52" s="14" t="s">
        <v>33</v>
      </c>
      <c r="B52" s="4"/>
      <c r="D52" s="4"/>
      <c r="E52" s="4"/>
      <c r="G52" s="4"/>
      <c r="I52" s="21"/>
      <c r="J52" s="4"/>
      <c r="L52" s="4"/>
      <c r="M52" s="4"/>
      <c r="N52" s="4"/>
      <c r="P52" s="4"/>
      <c r="Q52" s="4"/>
      <c r="S52" s="21"/>
      <c r="T52" s="4"/>
      <c r="U52" s="49"/>
      <c r="V52" s="4">
        <v>411</v>
      </c>
      <c r="W52" s="49"/>
      <c r="X52" s="4"/>
      <c r="Y52" s="49"/>
      <c r="Z52" s="4"/>
      <c r="AB52" s="4"/>
      <c r="AD52" s="21"/>
      <c r="AE52" s="4"/>
      <c r="AF52" s="4"/>
      <c r="AG52" s="21"/>
      <c r="AH52" s="21"/>
      <c r="AI52" s="4"/>
      <c r="AJ52" s="4"/>
      <c r="AK52" s="42">
        <f t="shared" si="0"/>
        <v>411</v>
      </c>
      <c r="AL52" s="12"/>
      <c r="AM52" s="6" t="s">
        <v>141</v>
      </c>
    </row>
    <row r="53" spans="1:39">
      <c r="A53" s="14" t="s">
        <v>54</v>
      </c>
      <c r="B53" s="4"/>
      <c r="D53" s="4"/>
      <c r="E53" s="4"/>
      <c r="G53" s="4"/>
      <c r="I53" s="21"/>
      <c r="J53" s="4"/>
      <c r="L53" s="4"/>
      <c r="M53" s="4"/>
      <c r="N53" s="4"/>
      <c r="P53" s="4"/>
      <c r="Q53" s="4"/>
      <c r="S53" s="21"/>
      <c r="T53" s="4"/>
      <c r="U53" s="49"/>
      <c r="V53" s="4"/>
      <c r="W53" s="49"/>
      <c r="X53" s="4"/>
      <c r="Y53" s="49"/>
      <c r="Z53" s="4"/>
      <c r="AB53" s="4"/>
      <c r="AD53" s="21"/>
      <c r="AE53" s="4"/>
      <c r="AF53" s="4"/>
      <c r="AG53" s="21"/>
      <c r="AH53" s="21"/>
      <c r="AI53" s="4"/>
      <c r="AJ53" s="4"/>
      <c r="AK53" s="42">
        <f t="shared" si="0"/>
        <v>0</v>
      </c>
      <c r="AL53" s="12"/>
      <c r="AM53" s="6"/>
    </row>
    <row r="54" spans="1:39">
      <c r="A54" s="16" t="s">
        <v>78</v>
      </c>
      <c r="B54" s="4"/>
      <c r="D54" s="4"/>
      <c r="E54" s="4"/>
      <c r="G54" s="4"/>
      <c r="I54" s="21"/>
      <c r="J54" s="4"/>
      <c r="L54" s="4"/>
      <c r="M54" s="4"/>
      <c r="N54" s="4"/>
      <c r="P54" s="4"/>
      <c r="Q54" s="4"/>
      <c r="S54" s="21"/>
      <c r="T54" s="4"/>
      <c r="U54" s="49"/>
      <c r="V54" s="4"/>
      <c r="W54" s="49"/>
      <c r="X54" s="4"/>
      <c r="Y54" s="49"/>
      <c r="Z54" s="4"/>
      <c r="AB54" s="4"/>
      <c r="AD54" s="21"/>
      <c r="AE54" s="4"/>
      <c r="AF54" s="4"/>
      <c r="AG54" s="21"/>
      <c r="AH54" s="21"/>
      <c r="AI54" s="4"/>
      <c r="AJ54" s="4"/>
      <c r="AK54" s="42">
        <f t="shared" si="0"/>
        <v>0</v>
      </c>
      <c r="AL54" s="12"/>
      <c r="AM54" s="6"/>
    </row>
    <row r="55" spans="1:39" s="47" customFormat="1">
      <c r="A55" s="16" t="s">
        <v>108</v>
      </c>
      <c r="B55" s="4"/>
      <c r="D55" s="4"/>
      <c r="E55" s="4"/>
      <c r="G55" s="4"/>
      <c r="I55" s="21">
        <v>153.6</v>
      </c>
      <c r="J55" s="4"/>
      <c r="L55" s="4"/>
      <c r="M55" s="4"/>
      <c r="N55" s="4"/>
      <c r="P55" s="4"/>
      <c r="Q55" s="4"/>
      <c r="S55" s="21"/>
      <c r="T55" s="4"/>
      <c r="U55" s="49"/>
      <c r="V55" s="4"/>
      <c r="W55" s="49"/>
      <c r="X55" s="4"/>
      <c r="Y55" s="49"/>
      <c r="Z55" s="4"/>
      <c r="AB55" s="4"/>
      <c r="AD55" s="21"/>
      <c r="AE55" s="4"/>
      <c r="AF55" s="4"/>
      <c r="AG55" s="21">
        <v>192</v>
      </c>
      <c r="AH55" s="21">
        <v>-75</v>
      </c>
      <c r="AI55" s="4"/>
      <c r="AJ55" s="4"/>
      <c r="AK55" s="42">
        <f t="shared" si="0"/>
        <v>270.60000000000002</v>
      </c>
      <c r="AL55" s="12"/>
      <c r="AM55" s="6"/>
    </row>
    <row r="56" spans="1:39">
      <c r="A56" s="16" t="s">
        <v>83</v>
      </c>
      <c r="B56" s="4"/>
      <c r="D56" s="4"/>
      <c r="E56" s="4"/>
      <c r="G56" s="4"/>
      <c r="I56" s="21">
        <v>153.6</v>
      </c>
      <c r="J56" s="4"/>
      <c r="L56" s="4"/>
      <c r="M56" s="4"/>
      <c r="N56" s="4"/>
      <c r="P56" s="4"/>
      <c r="Q56" s="4"/>
      <c r="S56" s="21"/>
      <c r="T56" s="4"/>
      <c r="U56" s="49"/>
      <c r="V56" s="4"/>
      <c r="W56" s="49"/>
      <c r="X56" s="4"/>
      <c r="Y56" s="49"/>
      <c r="Z56" s="4"/>
      <c r="AB56" s="4"/>
      <c r="AD56" s="21"/>
      <c r="AE56" s="4"/>
      <c r="AF56" s="4"/>
      <c r="AG56" s="21"/>
      <c r="AH56" s="21">
        <v>-75</v>
      </c>
      <c r="AI56" s="4"/>
      <c r="AJ56" s="4"/>
      <c r="AK56" s="42">
        <f t="shared" si="0"/>
        <v>78.599999999999994</v>
      </c>
      <c r="AL56" s="12"/>
      <c r="AM56" s="6"/>
    </row>
    <row r="57" spans="1:39">
      <c r="A57" s="14" t="s">
        <v>16</v>
      </c>
      <c r="B57" s="4"/>
      <c r="D57" s="4"/>
      <c r="E57" s="4"/>
      <c r="G57" s="4"/>
      <c r="I57" s="21"/>
      <c r="J57" s="4"/>
      <c r="L57" s="4">
        <v>140.80000000000001</v>
      </c>
      <c r="M57" s="4">
        <v>10</v>
      </c>
      <c r="N57" s="4"/>
      <c r="P57" s="4">
        <v>49</v>
      </c>
      <c r="Q57" s="4"/>
      <c r="S57" s="21"/>
      <c r="T57" s="4"/>
      <c r="U57" s="49"/>
      <c r="V57" s="4"/>
      <c r="W57" s="49"/>
      <c r="X57" s="4"/>
      <c r="Y57" s="49"/>
      <c r="Z57" s="4"/>
      <c r="AB57" s="4"/>
      <c r="AD57" s="21"/>
      <c r="AE57" s="4"/>
      <c r="AF57" s="4"/>
      <c r="AG57" s="21"/>
      <c r="AH57" s="21">
        <v>-75</v>
      </c>
      <c r="AI57" s="4">
        <v>60</v>
      </c>
      <c r="AJ57" s="4"/>
      <c r="AK57" s="42">
        <f t="shared" si="0"/>
        <v>184.8</v>
      </c>
      <c r="AL57" s="12"/>
      <c r="AM57" s="6" t="s">
        <v>131</v>
      </c>
    </row>
    <row r="58" spans="1:39" s="47" customFormat="1" ht="45">
      <c r="A58" s="16" t="s">
        <v>113</v>
      </c>
      <c r="B58" s="4"/>
      <c r="D58" s="4"/>
      <c r="E58" s="4"/>
      <c r="G58" s="4"/>
      <c r="I58" s="21"/>
      <c r="J58" s="4"/>
      <c r="L58" s="4"/>
      <c r="M58" s="4">
        <v>10</v>
      </c>
      <c r="N58" s="4"/>
      <c r="P58" s="4"/>
      <c r="Q58" s="4">
        <v>-700</v>
      </c>
      <c r="S58" s="21"/>
      <c r="T58" s="4"/>
      <c r="U58" s="49"/>
      <c r="V58" s="4"/>
      <c r="W58" s="49"/>
      <c r="X58" s="4"/>
      <c r="Y58" s="49"/>
      <c r="Z58" s="4"/>
      <c r="AB58" s="4"/>
      <c r="AD58" s="21"/>
      <c r="AE58" s="4"/>
      <c r="AF58" s="4"/>
      <c r="AG58" s="21"/>
      <c r="AH58" s="21">
        <v>-75</v>
      </c>
      <c r="AI58" s="4">
        <v>60</v>
      </c>
      <c r="AJ58" s="4"/>
      <c r="AK58" s="42">
        <f t="shared" si="0"/>
        <v>-705</v>
      </c>
      <c r="AL58" s="12"/>
      <c r="AM58" s="6" t="s">
        <v>132</v>
      </c>
    </row>
    <row r="59" spans="1:39" s="47" customFormat="1">
      <c r="A59" s="16" t="s">
        <v>114</v>
      </c>
      <c r="B59" s="4"/>
      <c r="D59" s="4"/>
      <c r="E59" s="4"/>
      <c r="G59" s="4"/>
      <c r="I59" s="21"/>
      <c r="J59" s="4"/>
      <c r="L59" s="4"/>
      <c r="M59" s="4">
        <v>10</v>
      </c>
      <c r="N59" s="4"/>
      <c r="P59" s="4"/>
      <c r="Q59" s="4"/>
      <c r="S59" s="21"/>
      <c r="T59" s="4"/>
      <c r="U59" s="49"/>
      <c r="V59" s="4"/>
      <c r="W59" s="49"/>
      <c r="X59" s="4"/>
      <c r="Y59" s="49"/>
      <c r="Z59" s="4"/>
      <c r="AB59" s="4"/>
      <c r="AD59" s="21"/>
      <c r="AE59" s="4"/>
      <c r="AF59" s="4"/>
      <c r="AG59" s="21"/>
      <c r="AH59" s="21">
        <v>-75</v>
      </c>
      <c r="AI59" s="4">
        <v>60</v>
      </c>
      <c r="AJ59" s="4"/>
      <c r="AK59" s="42">
        <f t="shared" si="0"/>
        <v>-5</v>
      </c>
      <c r="AL59" s="12"/>
      <c r="AM59" s="6" t="s">
        <v>131</v>
      </c>
    </row>
    <row r="60" spans="1:39">
      <c r="A60" s="16" t="s">
        <v>71</v>
      </c>
      <c r="B60" s="4"/>
      <c r="D60" s="4"/>
      <c r="E60" s="4"/>
      <c r="G60" s="4"/>
      <c r="I60" s="21"/>
      <c r="J60" s="4"/>
      <c r="L60" s="4"/>
      <c r="M60" s="4"/>
      <c r="N60" s="4"/>
      <c r="P60" s="4"/>
      <c r="Q60" s="4"/>
      <c r="S60" s="21">
        <v>134.4</v>
      </c>
      <c r="T60" s="4"/>
      <c r="U60" s="49"/>
      <c r="V60" s="4"/>
      <c r="W60" s="49"/>
      <c r="X60" s="4"/>
      <c r="Y60" s="49"/>
      <c r="Z60" s="4"/>
      <c r="AB60" s="4"/>
      <c r="AD60" s="21"/>
      <c r="AE60" s="4"/>
      <c r="AF60" s="4"/>
      <c r="AG60" s="21">
        <v>96</v>
      </c>
      <c r="AH60" s="21">
        <v>-75</v>
      </c>
      <c r="AI60" s="4"/>
      <c r="AJ60" s="4"/>
      <c r="AK60" s="42">
        <f t="shared" si="0"/>
        <v>155.4</v>
      </c>
      <c r="AL60" s="12"/>
      <c r="AM60" s="6"/>
    </row>
    <row r="61" spans="1:39" s="47" customFormat="1">
      <c r="A61" s="16" t="s">
        <v>115</v>
      </c>
      <c r="B61" s="4"/>
      <c r="D61" s="4"/>
      <c r="E61" s="4"/>
      <c r="G61" s="4"/>
      <c r="I61" s="21"/>
      <c r="J61" s="4"/>
      <c r="L61" s="4"/>
      <c r="M61" s="4">
        <v>10</v>
      </c>
      <c r="N61" s="4"/>
      <c r="P61" s="4"/>
      <c r="Q61" s="4"/>
      <c r="S61" s="21"/>
      <c r="T61" s="4"/>
      <c r="U61" s="49"/>
      <c r="V61" s="4"/>
      <c r="W61" s="49"/>
      <c r="X61" s="4"/>
      <c r="Y61" s="49"/>
      <c r="Z61" s="4"/>
      <c r="AB61" s="4"/>
      <c r="AD61" s="21"/>
      <c r="AE61" s="4"/>
      <c r="AF61" s="4"/>
      <c r="AG61" s="21"/>
      <c r="AH61" s="21">
        <v>-75</v>
      </c>
      <c r="AI61" s="4">
        <v>60</v>
      </c>
      <c r="AJ61" s="4"/>
      <c r="AK61" s="42">
        <f t="shared" si="0"/>
        <v>-5</v>
      </c>
      <c r="AL61" s="12"/>
      <c r="AM61" s="6" t="s">
        <v>131</v>
      </c>
    </row>
    <row r="62" spans="1:39">
      <c r="A62" s="16" t="s">
        <v>84</v>
      </c>
      <c r="B62" s="4"/>
      <c r="D62" s="4">
        <v>140.80000000000001</v>
      </c>
      <c r="E62" s="4"/>
      <c r="G62" s="4"/>
      <c r="I62" s="21"/>
      <c r="J62" s="4"/>
      <c r="L62" s="4">
        <v>70.400000000000006</v>
      </c>
      <c r="M62" s="4">
        <v>10</v>
      </c>
      <c r="N62" s="4"/>
      <c r="P62" s="4"/>
      <c r="Q62" s="4"/>
      <c r="S62" s="21"/>
      <c r="T62" s="4"/>
      <c r="U62" s="49"/>
      <c r="V62" s="4"/>
      <c r="W62" s="49"/>
      <c r="X62" s="4"/>
      <c r="Y62" s="49"/>
      <c r="Z62" s="4"/>
      <c r="AB62" s="4"/>
      <c r="AD62" s="21"/>
      <c r="AE62" s="4"/>
      <c r="AF62" s="4"/>
      <c r="AG62" s="21"/>
      <c r="AH62" s="21"/>
      <c r="AI62" s="4"/>
      <c r="AJ62" s="4"/>
      <c r="AK62" s="42">
        <f t="shared" si="0"/>
        <v>221.20000000000002</v>
      </c>
      <c r="AL62" s="12"/>
      <c r="AM62" s="6"/>
    </row>
    <row r="63" spans="1:39">
      <c r="A63" s="14" t="s">
        <v>17</v>
      </c>
      <c r="B63" s="4"/>
      <c r="D63" s="4">
        <v>140.80000000000001</v>
      </c>
      <c r="E63" s="4"/>
      <c r="G63" s="4">
        <v>40</v>
      </c>
      <c r="I63" s="21">
        <v>153.6</v>
      </c>
      <c r="J63" s="4"/>
      <c r="L63" s="4"/>
      <c r="M63" s="4">
        <v>10</v>
      </c>
      <c r="N63" s="4"/>
      <c r="P63" s="4"/>
      <c r="Q63" s="4"/>
      <c r="S63" s="21"/>
      <c r="T63" s="4"/>
      <c r="U63" s="49"/>
      <c r="V63" s="4"/>
      <c r="W63" s="49"/>
      <c r="X63" s="4"/>
      <c r="Y63" s="49"/>
      <c r="Z63" s="4"/>
      <c r="AB63" s="4">
        <v>248</v>
      </c>
      <c r="AD63" s="21">
        <v>176</v>
      </c>
      <c r="AE63" s="4"/>
      <c r="AF63" s="4"/>
      <c r="AG63" s="21"/>
      <c r="AH63" s="21">
        <v>-75</v>
      </c>
      <c r="AI63" s="4">
        <v>640</v>
      </c>
      <c r="AJ63" s="4"/>
      <c r="AK63" s="42">
        <f t="shared" si="0"/>
        <v>1333.4</v>
      </c>
      <c r="AL63" s="12"/>
      <c r="AM63" s="6" t="s">
        <v>134</v>
      </c>
    </row>
    <row r="64" spans="1:39" ht="30">
      <c r="A64" s="14" t="s">
        <v>55</v>
      </c>
      <c r="B64" s="4"/>
      <c r="D64" s="4">
        <v>140.80000000000001</v>
      </c>
      <c r="E64" s="4">
        <f>44+90</f>
        <v>134</v>
      </c>
      <c r="G64" s="4"/>
      <c r="I64" s="21"/>
      <c r="J64" s="4"/>
      <c r="L64" s="4"/>
      <c r="M64" s="4">
        <v>10</v>
      </c>
      <c r="N64" s="4"/>
      <c r="P64" s="4"/>
      <c r="Q64" s="4"/>
      <c r="S64" s="21"/>
      <c r="T64" s="4"/>
      <c r="U64" s="49"/>
      <c r="V64" s="4"/>
      <c r="W64" s="49"/>
      <c r="X64" s="4"/>
      <c r="Y64" s="49"/>
      <c r="Z64" s="4"/>
      <c r="AB64" s="4">
        <v>286</v>
      </c>
      <c r="AD64" s="21"/>
      <c r="AE64" s="4"/>
      <c r="AF64" s="4"/>
      <c r="AG64" s="21"/>
      <c r="AH64" s="21">
        <v>-75</v>
      </c>
      <c r="AI64" s="4"/>
      <c r="AJ64" s="4"/>
      <c r="AK64" s="42">
        <f t="shared" si="0"/>
        <v>495.79999999999995</v>
      </c>
      <c r="AL64" s="12"/>
      <c r="AM64" s="6" t="s">
        <v>99</v>
      </c>
    </row>
    <row r="65" spans="1:39">
      <c r="A65" s="16" t="s">
        <v>70</v>
      </c>
      <c r="B65" s="4"/>
      <c r="D65" s="11"/>
      <c r="E65" s="4"/>
      <c r="G65" s="4"/>
      <c r="I65" s="21"/>
      <c r="J65" s="4"/>
      <c r="L65" s="4"/>
      <c r="M65" s="4"/>
      <c r="N65" s="4"/>
      <c r="P65" s="4"/>
      <c r="Q65" s="4"/>
      <c r="S65" s="21"/>
      <c r="T65" s="4"/>
      <c r="U65" s="49"/>
      <c r="V65" s="4"/>
      <c r="W65" s="49"/>
      <c r="X65" s="4"/>
      <c r="Y65" s="49"/>
      <c r="Z65" s="4"/>
      <c r="AB65" s="4"/>
      <c r="AD65" s="21"/>
      <c r="AE65" s="4"/>
      <c r="AF65" s="4"/>
      <c r="AG65" s="21"/>
      <c r="AH65" s="21">
        <v>-75</v>
      </c>
      <c r="AI65" s="4"/>
      <c r="AJ65" s="4"/>
      <c r="AK65" s="42">
        <f t="shared" si="0"/>
        <v>-75</v>
      </c>
      <c r="AL65" s="12"/>
      <c r="AM65" s="6"/>
    </row>
    <row r="66" spans="1:39">
      <c r="A66" s="14" t="s">
        <v>18</v>
      </c>
      <c r="B66" s="4"/>
      <c r="D66" s="4"/>
      <c r="E66" s="4"/>
      <c r="G66" s="4"/>
      <c r="I66" s="21"/>
      <c r="J66" s="4"/>
      <c r="L66" s="4"/>
      <c r="M66" s="4"/>
      <c r="N66" s="4"/>
      <c r="P66" s="4"/>
      <c r="Q66" s="4"/>
      <c r="S66" s="21"/>
      <c r="T66" s="4"/>
      <c r="U66" s="49"/>
      <c r="V66" s="4"/>
      <c r="W66" s="49"/>
      <c r="X66" s="4"/>
      <c r="Y66" s="49"/>
      <c r="Z66" s="4"/>
      <c r="AB66" s="4"/>
      <c r="AD66" s="21"/>
      <c r="AE66" s="4"/>
      <c r="AF66" s="4"/>
      <c r="AG66" s="21"/>
      <c r="AH66" s="21"/>
      <c r="AI66" s="4"/>
      <c r="AJ66" s="4"/>
      <c r="AK66" s="42">
        <f t="shared" si="0"/>
        <v>0</v>
      </c>
      <c r="AL66" s="12"/>
      <c r="AM66" s="6"/>
    </row>
    <row r="67" spans="1:39">
      <c r="A67" s="16" t="s">
        <v>67</v>
      </c>
      <c r="B67" s="4"/>
      <c r="D67" s="4">
        <v>140.80000000000001</v>
      </c>
      <c r="E67" s="4"/>
      <c r="G67" s="4"/>
      <c r="I67" s="21"/>
      <c r="J67" s="4"/>
      <c r="L67" s="4">
        <v>70.400000000000006</v>
      </c>
      <c r="M67" s="4">
        <v>10</v>
      </c>
      <c r="N67" s="4"/>
      <c r="P67" s="4"/>
      <c r="Q67" s="4"/>
      <c r="S67" s="21"/>
      <c r="T67" s="4"/>
      <c r="U67" s="49"/>
      <c r="V67" s="4"/>
      <c r="W67" s="49"/>
      <c r="X67" s="4"/>
      <c r="Y67" s="49"/>
      <c r="Z67" s="4"/>
      <c r="AB67" s="4">
        <v>286</v>
      </c>
      <c r="AD67" s="21">
        <v>176</v>
      </c>
      <c r="AE67" s="4"/>
      <c r="AF67" s="4"/>
      <c r="AG67" s="21">
        <v>192</v>
      </c>
      <c r="AH67" s="21">
        <v>-75</v>
      </c>
      <c r="AI67" s="4"/>
      <c r="AJ67" s="4"/>
      <c r="AK67" s="42">
        <f t="shared" si="0"/>
        <v>800.2</v>
      </c>
      <c r="AL67" s="12"/>
      <c r="AM67" s="6"/>
    </row>
    <row r="68" spans="1:39" ht="30">
      <c r="A68" s="6" t="s">
        <v>92</v>
      </c>
      <c r="B68" s="4"/>
      <c r="D68" s="4">
        <v>140.80000000000001</v>
      </c>
      <c r="E68" s="4">
        <v>-90</v>
      </c>
      <c r="G68" s="4"/>
      <c r="I68" s="21">
        <v>153.6</v>
      </c>
      <c r="J68" s="4"/>
      <c r="L68" s="4"/>
      <c r="M68" s="4"/>
      <c r="N68" s="4"/>
      <c r="P68" s="4"/>
      <c r="Q68" s="4"/>
      <c r="S68" s="21"/>
      <c r="T68" s="4"/>
      <c r="U68" s="49"/>
      <c r="V68" s="4"/>
      <c r="W68" s="49"/>
      <c r="X68" s="4"/>
      <c r="Y68" s="49"/>
      <c r="Z68" s="4"/>
      <c r="AB68" s="4"/>
      <c r="AD68" s="21"/>
      <c r="AE68" s="4"/>
      <c r="AF68" s="4"/>
      <c r="AG68" s="21">
        <v>192</v>
      </c>
      <c r="AH68" s="21">
        <v>-75</v>
      </c>
      <c r="AI68" s="4"/>
      <c r="AJ68" s="4"/>
      <c r="AK68" s="42">
        <f t="shared" ref="AK68:AK96" si="1">SUM(B68:AI68)</f>
        <v>321.39999999999998</v>
      </c>
      <c r="AL68" s="12"/>
      <c r="AM68" s="6" t="s">
        <v>98</v>
      </c>
    </row>
    <row r="69" spans="1:39">
      <c r="A69" s="6" t="s">
        <v>93</v>
      </c>
      <c r="B69" s="4"/>
      <c r="D69" s="4">
        <v>140.80000000000001</v>
      </c>
      <c r="E69" s="4"/>
      <c r="G69" s="4"/>
      <c r="I69" s="21"/>
      <c r="J69" s="4"/>
      <c r="L69" s="4"/>
      <c r="M69" s="4"/>
      <c r="N69" s="4"/>
      <c r="P69" s="4"/>
      <c r="Q69" s="4"/>
      <c r="S69" s="21"/>
      <c r="T69" s="4"/>
      <c r="U69" s="49"/>
      <c r="V69" s="4"/>
      <c r="W69" s="49"/>
      <c r="X69" s="4"/>
      <c r="Y69" s="49"/>
      <c r="Z69" s="4"/>
      <c r="AB69" s="4"/>
      <c r="AD69" s="21"/>
      <c r="AE69" s="4"/>
      <c r="AF69" s="4"/>
      <c r="AG69" s="21"/>
      <c r="AH69" s="21">
        <v>-75</v>
      </c>
      <c r="AI69" s="4"/>
      <c r="AJ69" s="4"/>
      <c r="AK69" s="42">
        <f t="shared" si="1"/>
        <v>65.800000000000011</v>
      </c>
      <c r="AL69" s="12"/>
      <c r="AM69" s="6"/>
    </row>
    <row r="70" spans="1:39">
      <c r="A70" s="16" t="s">
        <v>64</v>
      </c>
      <c r="B70" s="4"/>
      <c r="D70" s="4"/>
      <c r="E70" s="4"/>
      <c r="G70" s="4"/>
      <c r="I70" s="21"/>
      <c r="J70" s="4"/>
      <c r="L70" s="4"/>
      <c r="M70" s="4"/>
      <c r="N70" s="4"/>
      <c r="P70" s="4"/>
      <c r="Q70" s="4"/>
      <c r="S70" s="21"/>
      <c r="T70" s="4"/>
      <c r="U70" s="49"/>
      <c r="V70" s="4"/>
      <c r="W70" s="49"/>
      <c r="X70" s="4"/>
      <c r="Y70" s="49"/>
      <c r="Z70" s="4"/>
      <c r="AB70" s="4"/>
      <c r="AD70" s="21"/>
      <c r="AE70" s="4"/>
      <c r="AF70" s="4"/>
      <c r="AG70" s="21"/>
      <c r="AH70" s="21"/>
      <c r="AI70" s="4"/>
      <c r="AJ70" s="4"/>
      <c r="AK70" s="42">
        <f t="shared" si="1"/>
        <v>0</v>
      </c>
      <c r="AL70" s="12"/>
      <c r="AM70" s="6"/>
    </row>
    <row r="71" spans="1:39">
      <c r="A71" s="16" t="s">
        <v>69</v>
      </c>
      <c r="B71" s="4"/>
      <c r="D71" s="4">
        <v>140.80000000000001</v>
      </c>
      <c r="E71" s="4"/>
      <c r="G71" s="4"/>
      <c r="I71" s="21">
        <v>153.6</v>
      </c>
      <c r="J71" s="4"/>
      <c r="L71" s="4"/>
      <c r="M71" s="4"/>
      <c r="N71" s="4"/>
      <c r="P71" s="4"/>
      <c r="Q71" s="4"/>
      <c r="S71" s="21"/>
      <c r="T71" s="4"/>
      <c r="U71" s="49"/>
      <c r="V71" s="4"/>
      <c r="W71" s="49"/>
      <c r="X71" s="4"/>
      <c r="Y71" s="49"/>
      <c r="Z71" s="4"/>
      <c r="AB71" s="4"/>
      <c r="AD71" s="21"/>
      <c r="AE71" s="4"/>
      <c r="AF71" s="4"/>
      <c r="AG71" s="21">
        <v>192</v>
      </c>
      <c r="AH71" s="21">
        <v>-75</v>
      </c>
      <c r="AI71" s="4"/>
      <c r="AJ71" s="4"/>
      <c r="AK71" s="42">
        <f t="shared" si="1"/>
        <v>411.4</v>
      </c>
      <c r="AL71" s="12"/>
      <c r="AM71" s="6"/>
    </row>
    <row r="72" spans="1:39">
      <c r="A72" s="6" t="s">
        <v>94</v>
      </c>
      <c r="B72" s="4"/>
      <c r="D72" s="4">
        <v>140.80000000000001</v>
      </c>
      <c r="E72" s="4"/>
      <c r="G72" s="4"/>
      <c r="I72" s="21"/>
      <c r="J72" s="4"/>
      <c r="L72" s="4"/>
      <c r="M72" s="4"/>
      <c r="N72" s="4"/>
      <c r="P72" s="4"/>
      <c r="Q72" s="4"/>
      <c r="S72" s="21"/>
      <c r="T72" s="4"/>
      <c r="U72" s="49"/>
      <c r="V72" s="4"/>
      <c r="W72" s="49"/>
      <c r="X72" s="4"/>
      <c r="Y72" s="49"/>
      <c r="Z72" s="4"/>
      <c r="AB72" s="4"/>
      <c r="AD72" s="21">
        <v>176</v>
      </c>
      <c r="AE72" s="4"/>
      <c r="AF72" s="4"/>
      <c r="AG72" s="21"/>
      <c r="AH72" s="21">
        <v>-75</v>
      </c>
      <c r="AI72" s="4"/>
      <c r="AJ72" s="4"/>
      <c r="AK72" s="42">
        <f t="shared" si="1"/>
        <v>241.8</v>
      </c>
      <c r="AL72" s="12"/>
      <c r="AM72" s="6"/>
    </row>
    <row r="73" spans="1:39">
      <c r="A73" s="14" t="s">
        <v>34</v>
      </c>
      <c r="B73" s="4"/>
      <c r="D73" s="4"/>
      <c r="E73" s="4"/>
      <c r="G73" s="4"/>
      <c r="I73" s="21"/>
      <c r="J73" s="4"/>
      <c r="L73" s="4"/>
      <c r="M73" s="4">
        <v>10</v>
      </c>
      <c r="N73" s="4"/>
      <c r="P73" s="4"/>
      <c r="Q73" s="4"/>
      <c r="S73" s="21"/>
      <c r="T73" s="4"/>
      <c r="U73" s="49"/>
      <c r="V73" s="4"/>
      <c r="W73" s="49"/>
      <c r="X73" s="4"/>
      <c r="Y73" s="49"/>
      <c r="Z73" s="4"/>
      <c r="AB73" s="4"/>
      <c r="AD73" s="21"/>
      <c r="AE73" s="4"/>
      <c r="AF73" s="4"/>
      <c r="AG73" s="21"/>
      <c r="AH73" s="21">
        <v>-75</v>
      </c>
      <c r="AI73" s="4"/>
      <c r="AJ73" s="4"/>
      <c r="AK73" s="42">
        <f t="shared" si="1"/>
        <v>-65</v>
      </c>
      <c r="AL73" s="12"/>
      <c r="AM73" s="6"/>
    </row>
    <row r="74" spans="1:39">
      <c r="A74" s="14" t="s">
        <v>19</v>
      </c>
      <c r="B74" s="4"/>
      <c r="D74" s="4"/>
      <c r="E74" s="4"/>
      <c r="G74" s="4"/>
      <c r="I74" s="21"/>
      <c r="J74" s="4"/>
      <c r="L74" s="4">
        <v>70.400000000000006</v>
      </c>
      <c r="M74" s="4">
        <v>10</v>
      </c>
      <c r="N74" s="4"/>
      <c r="P74" s="4"/>
      <c r="Q74" s="4"/>
      <c r="S74" s="21"/>
      <c r="T74" s="4"/>
      <c r="U74" s="49"/>
      <c r="V74" s="4"/>
      <c r="W74" s="49"/>
      <c r="X74" s="4"/>
      <c r="Y74" s="49"/>
      <c r="Z74" s="4">
        <v>-30</v>
      </c>
      <c r="AB74" s="4">
        <v>84</v>
      </c>
      <c r="AD74" s="21"/>
      <c r="AE74" s="4"/>
      <c r="AF74" s="4"/>
      <c r="AG74" s="21"/>
      <c r="AH74" s="21">
        <v>-75</v>
      </c>
      <c r="AI74" s="4"/>
      <c r="AJ74" s="4"/>
      <c r="AK74" s="42">
        <f t="shared" si="1"/>
        <v>59.400000000000006</v>
      </c>
      <c r="AL74" s="12"/>
      <c r="AM74" s="6"/>
    </row>
    <row r="75" spans="1:39">
      <c r="A75" s="14" t="s">
        <v>56</v>
      </c>
      <c r="B75" s="4"/>
      <c r="D75" s="4"/>
      <c r="E75" s="4"/>
      <c r="G75" s="4"/>
      <c r="I75" s="21">
        <v>154</v>
      </c>
      <c r="J75" s="4"/>
      <c r="L75" s="4"/>
      <c r="M75" s="4"/>
      <c r="N75" s="4"/>
      <c r="P75" s="4"/>
      <c r="Q75" s="4"/>
      <c r="S75" s="21"/>
      <c r="T75" s="4"/>
      <c r="U75" s="49"/>
      <c r="V75" s="4"/>
      <c r="W75" s="49"/>
      <c r="X75" s="4"/>
      <c r="Y75" s="49"/>
      <c r="Z75" s="4"/>
      <c r="AB75" s="4"/>
      <c r="AD75" s="21"/>
      <c r="AE75" s="4"/>
      <c r="AF75" s="4"/>
      <c r="AG75" s="21"/>
      <c r="AH75" s="21"/>
      <c r="AI75" s="4"/>
      <c r="AJ75" s="4"/>
      <c r="AK75" s="42">
        <f t="shared" si="1"/>
        <v>154</v>
      </c>
      <c r="AL75" s="12"/>
      <c r="AM75" s="6"/>
    </row>
    <row r="76" spans="1:39">
      <c r="A76" s="16" t="s">
        <v>68</v>
      </c>
      <c r="B76" s="4"/>
      <c r="D76" s="4"/>
      <c r="E76" s="4"/>
      <c r="G76" s="4"/>
      <c r="I76" s="21"/>
      <c r="J76" s="4"/>
      <c r="L76" s="4">
        <v>70.400000000000006</v>
      </c>
      <c r="M76" s="4">
        <v>10</v>
      </c>
      <c r="N76" s="4"/>
      <c r="P76" s="4"/>
      <c r="Q76" s="4"/>
      <c r="S76" s="21"/>
      <c r="T76" s="4"/>
      <c r="U76" s="49"/>
      <c r="V76" s="4"/>
      <c r="W76" s="49"/>
      <c r="X76" s="4"/>
      <c r="Y76" s="49"/>
      <c r="Z76" s="4"/>
      <c r="AB76" s="4"/>
      <c r="AD76" s="21"/>
      <c r="AE76" s="4"/>
      <c r="AF76" s="4"/>
      <c r="AG76" s="21"/>
      <c r="AH76" s="21">
        <v>-75</v>
      </c>
      <c r="AI76" s="4"/>
      <c r="AJ76" s="4"/>
      <c r="AK76" s="42">
        <f t="shared" si="1"/>
        <v>5.4000000000000057</v>
      </c>
      <c r="AL76" s="12"/>
      <c r="AM76" s="6"/>
    </row>
    <row r="77" spans="1:39">
      <c r="A77" s="14" t="s">
        <v>20</v>
      </c>
      <c r="B77" s="4"/>
      <c r="D77" s="4"/>
      <c r="E77" s="4"/>
      <c r="G77" s="4"/>
      <c r="I77" s="21"/>
      <c r="J77" s="4"/>
      <c r="L77" s="4"/>
      <c r="M77" s="4">
        <v>10</v>
      </c>
      <c r="N77" s="4"/>
      <c r="P77" s="4"/>
      <c r="Q77" s="4"/>
      <c r="S77" s="21"/>
      <c r="T77" s="4"/>
      <c r="U77" s="49"/>
      <c r="V77" s="4"/>
      <c r="W77" s="49"/>
      <c r="X77" s="4"/>
      <c r="Y77" s="49"/>
      <c r="Z77" s="4"/>
      <c r="AB77" s="4"/>
      <c r="AD77" s="21"/>
      <c r="AE77" s="4"/>
      <c r="AF77" s="4"/>
      <c r="AG77" s="21"/>
      <c r="AH77" s="21">
        <v>-75</v>
      </c>
      <c r="AI77" s="4"/>
      <c r="AJ77" s="4"/>
      <c r="AK77" s="42">
        <f t="shared" si="1"/>
        <v>-65</v>
      </c>
      <c r="AL77" s="12"/>
      <c r="AM77" s="6"/>
    </row>
    <row r="78" spans="1:39">
      <c r="A78" s="14" t="s">
        <v>57</v>
      </c>
      <c r="B78" s="4"/>
      <c r="D78" s="4"/>
      <c r="E78" s="4"/>
      <c r="G78" s="4"/>
      <c r="I78" s="21"/>
      <c r="J78" s="4"/>
      <c r="L78" s="4"/>
      <c r="M78" s="4">
        <v>10</v>
      </c>
      <c r="N78" s="4"/>
      <c r="P78" s="4"/>
      <c r="Q78" s="4"/>
      <c r="S78" s="21"/>
      <c r="T78" s="4"/>
      <c r="U78" s="49"/>
      <c r="V78" s="4"/>
      <c r="W78" s="49"/>
      <c r="X78" s="4"/>
      <c r="Y78" s="49"/>
      <c r="Z78" s="4"/>
      <c r="AB78" s="4"/>
      <c r="AD78" s="21"/>
      <c r="AE78" s="4"/>
      <c r="AF78" s="4"/>
      <c r="AG78" s="21"/>
      <c r="AH78" s="21">
        <v>-75</v>
      </c>
      <c r="AI78" s="4"/>
      <c r="AJ78" s="4"/>
      <c r="AK78" s="42">
        <f t="shared" si="1"/>
        <v>-65</v>
      </c>
      <c r="AL78" s="12"/>
      <c r="AM78" s="6"/>
    </row>
    <row r="79" spans="1:39">
      <c r="A79" s="14" t="s">
        <v>35</v>
      </c>
      <c r="B79" s="4"/>
      <c r="D79" s="11"/>
      <c r="E79" s="4"/>
      <c r="G79" s="4"/>
      <c r="I79" s="21"/>
      <c r="J79" s="4"/>
      <c r="L79" s="4"/>
      <c r="M79" s="4"/>
      <c r="N79" s="4"/>
      <c r="P79" s="4"/>
      <c r="Q79" s="4"/>
      <c r="S79" s="21"/>
      <c r="T79" s="4"/>
      <c r="U79" s="49"/>
      <c r="V79" s="4"/>
      <c r="W79" s="49"/>
      <c r="X79" s="4"/>
      <c r="Y79" s="49"/>
      <c r="Z79" s="4"/>
      <c r="AB79" s="4"/>
      <c r="AD79" s="21"/>
      <c r="AE79" s="4"/>
      <c r="AF79" s="4"/>
      <c r="AG79" s="21"/>
      <c r="AH79" s="21"/>
      <c r="AI79" s="4"/>
      <c r="AJ79" s="4"/>
      <c r="AK79" s="42">
        <f t="shared" si="1"/>
        <v>0</v>
      </c>
      <c r="AL79" s="12"/>
      <c r="AM79" s="6"/>
    </row>
    <row r="80" spans="1:39">
      <c r="A80" s="23" t="s">
        <v>21</v>
      </c>
      <c r="B80" s="4"/>
      <c r="D80" s="24"/>
      <c r="E80" s="4"/>
      <c r="G80" s="4"/>
      <c r="I80" s="21"/>
      <c r="J80" s="4"/>
      <c r="L80" s="4"/>
      <c r="M80" s="4"/>
      <c r="N80" s="4"/>
      <c r="P80" s="4"/>
      <c r="Q80" s="4"/>
      <c r="S80" s="21"/>
      <c r="T80" s="4"/>
      <c r="U80" s="49"/>
      <c r="V80" s="4"/>
      <c r="W80" s="49"/>
      <c r="X80" s="4"/>
      <c r="Y80" s="49"/>
      <c r="Z80" s="4"/>
      <c r="AB80" s="4"/>
      <c r="AD80" s="21"/>
      <c r="AE80" s="4"/>
      <c r="AF80" s="4"/>
      <c r="AG80" s="21"/>
      <c r="AH80" s="21"/>
      <c r="AI80" s="4"/>
      <c r="AJ80" s="4"/>
      <c r="AK80" s="42">
        <f t="shared" si="1"/>
        <v>0</v>
      </c>
      <c r="AL80" s="12"/>
      <c r="AM80" s="6"/>
    </row>
    <row r="81" spans="1:39">
      <c r="A81" s="14" t="s">
        <v>36</v>
      </c>
      <c r="B81" s="4"/>
      <c r="D81" s="4"/>
      <c r="E81" s="4"/>
      <c r="G81" s="4"/>
      <c r="I81" s="21"/>
      <c r="J81" s="4"/>
      <c r="L81" s="4"/>
      <c r="M81" s="4">
        <v>10</v>
      </c>
      <c r="N81" s="4"/>
      <c r="P81" s="4"/>
      <c r="Q81" s="4"/>
      <c r="S81" s="21"/>
      <c r="T81" s="4"/>
      <c r="U81" s="49"/>
      <c r="V81" s="4"/>
      <c r="W81" s="49"/>
      <c r="X81" s="4"/>
      <c r="Y81" s="49"/>
      <c r="Z81" s="4"/>
      <c r="AB81" s="4"/>
      <c r="AD81" s="21"/>
      <c r="AE81" s="4"/>
      <c r="AF81" s="4"/>
      <c r="AG81" s="21"/>
      <c r="AH81" s="21">
        <v>-75</v>
      </c>
      <c r="AI81" s="4"/>
      <c r="AJ81" s="4"/>
      <c r="AK81" s="42">
        <f t="shared" si="1"/>
        <v>-65</v>
      </c>
      <c r="AL81" s="12"/>
      <c r="AM81" s="6"/>
    </row>
    <row r="82" spans="1:39" s="47" customFormat="1">
      <c r="A82" s="16" t="s">
        <v>130</v>
      </c>
      <c r="B82" s="4"/>
      <c r="D82" s="4"/>
      <c r="E82" s="4"/>
      <c r="G82" s="4"/>
      <c r="I82" s="21"/>
      <c r="J82" s="4"/>
      <c r="L82" s="4"/>
      <c r="M82" s="4"/>
      <c r="N82" s="4"/>
      <c r="P82" s="4"/>
      <c r="Q82" s="4"/>
      <c r="S82" s="21"/>
      <c r="T82" s="4"/>
      <c r="U82" s="49"/>
      <c r="V82" s="4"/>
      <c r="W82" s="49"/>
      <c r="X82" s="4"/>
      <c r="Y82" s="49"/>
      <c r="Z82" s="4"/>
      <c r="AB82" s="4"/>
      <c r="AD82" s="21"/>
      <c r="AE82" s="4"/>
      <c r="AF82" s="4"/>
      <c r="AG82" s="21">
        <v>96</v>
      </c>
      <c r="AH82" s="21">
        <v>-75</v>
      </c>
      <c r="AI82" s="4"/>
      <c r="AJ82" s="4"/>
      <c r="AK82" s="42"/>
      <c r="AL82" s="12"/>
      <c r="AM82" s="6"/>
    </row>
    <row r="83" spans="1:39" ht="15" customHeight="1">
      <c r="A83" s="14" t="s">
        <v>22</v>
      </c>
      <c r="B83" s="4"/>
      <c r="D83" s="11">
        <v>70.400000000000006</v>
      </c>
      <c r="E83" s="4"/>
      <c r="G83" s="4"/>
      <c r="I83" s="21"/>
      <c r="J83" s="4"/>
      <c r="L83" s="4"/>
      <c r="M83" s="4">
        <v>10</v>
      </c>
      <c r="N83" s="4"/>
      <c r="P83" s="4"/>
      <c r="Q83" s="4"/>
      <c r="S83" s="21"/>
      <c r="T83" s="4"/>
      <c r="U83" s="49"/>
      <c r="V83" s="4"/>
      <c r="W83" s="49"/>
      <c r="X83" s="4"/>
      <c r="Y83" s="49"/>
      <c r="Z83" s="4"/>
      <c r="AB83" s="4"/>
      <c r="AD83" s="21"/>
      <c r="AE83" s="4"/>
      <c r="AF83" s="4"/>
      <c r="AG83" s="21"/>
      <c r="AH83" s="21">
        <v>-75</v>
      </c>
      <c r="AI83" s="4"/>
      <c r="AJ83" s="4"/>
      <c r="AK83" s="42">
        <f t="shared" si="1"/>
        <v>5.4000000000000057</v>
      </c>
      <c r="AL83" s="12"/>
      <c r="AM83" s="6"/>
    </row>
    <row r="84" spans="1:39">
      <c r="A84" s="14" t="s">
        <v>23</v>
      </c>
      <c r="B84" s="4"/>
      <c r="D84" s="4"/>
      <c r="E84" s="4"/>
      <c r="G84" s="4"/>
      <c r="I84" s="21"/>
      <c r="J84" s="4"/>
      <c r="L84" s="4">
        <f>140.8</f>
        <v>140.80000000000001</v>
      </c>
      <c r="M84" s="4">
        <v>10</v>
      </c>
      <c r="N84" s="4"/>
      <c r="P84" s="4"/>
      <c r="Q84" s="4"/>
      <c r="S84" s="21"/>
      <c r="T84" s="4"/>
      <c r="U84" s="49"/>
      <c r="V84" s="4"/>
      <c r="W84" s="49"/>
      <c r="X84" s="4"/>
      <c r="Y84" s="49"/>
      <c r="Z84" s="4"/>
      <c r="AB84" s="4">
        <v>215</v>
      </c>
      <c r="AD84" s="21"/>
      <c r="AE84" s="4"/>
      <c r="AF84" s="4"/>
      <c r="AG84" s="21"/>
      <c r="AH84" s="21">
        <v>-75</v>
      </c>
      <c r="AI84" s="4"/>
      <c r="AJ84" s="4"/>
      <c r="AK84" s="42">
        <f t="shared" si="1"/>
        <v>290.8</v>
      </c>
      <c r="AL84" s="12"/>
      <c r="AM84" s="6"/>
    </row>
    <row r="85" spans="1:39">
      <c r="A85" s="6" t="s">
        <v>95</v>
      </c>
      <c r="B85" s="4"/>
      <c r="D85" s="4"/>
      <c r="E85" s="4"/>
      <c r="G85" s="4"/>
      <c r="I85" s="21"/>
      <c r="J85" s="4"/>
      <c r="L85" s="4"/>
      <c r="M85" s="4"/>
      <c r="N85" s="4"/>
      <c r="P85" s="4"/>
      <c r="Q85" s="4"/>
      <c r="S85" s="21"/>
      <c r="T85" s="4"/>
      <c r="U85" s="49"/>
      <c r="V85" s="4"/>
      <c r="W85" s="49"/>
      <c r="X85" s="4"/>
      <c r="Y85" s="49"/>
      <c r="Z85" s="4"/>
      <c r="AB85" s="4"/>
      <c r="AD85" s="21"/>
      <c r="AE85" s="4"/>
      <c r="AF85" s="4"/>
      <c r="AG85" s="21">
        <v>96</v>
      </c>
      <c r="AH85" s="21">
        <v>-75</v>
      </c>
      <c r="AI85" s="4"/>
      <c r="AJ85" s="4"/>
      <c r="AK85" s="42">
        <f t="shared" si="1"/>
        <v>21</v>
      </c>
      <c r="AL85" s="12"/>
      <c r="AM85" s="6"/>
    </row>
    <row r="86" spans="1:39" ht="45">
      <c r="A86" s="14" t="s">
        <v>58</v>
      </c>
      <c r="B86" s="4"/>
      <c r="D86" s="4">
        <v>140.80000000000001</v>
      </c>
      <c r="E86" s="4">
        <v>45</v>
      </c>
      <c r="G86" s="4"/>
      <c r="I86" s="21"/>
      <c r="J86" s="4"/>
      <c r="L86" s="4">
        <v>70.400000000000006</v>
      </c>
      <c r="M86" s="4">
        <v>10</v>
      </c>
      <c r="N86" s="4"/>
      <c r="P86" s="4"/>
      <c r="Q86" s="4"/>
      <c r="S86" s="21"/>
      <c r="T86" s="4"/>
      <c r="U86" s="49"/>
      <c r="V86" s="4"/>
      <c r="W86" s="49"/>
      <c r="X86" s="4"/>
      <c r="Y86" s="49"/>
      <c r="Z86" s="4"/>
      <c r="AB86" s="4">
        <v>84</v>
      </c>
      <c r="AD86" s="21">
        <v>176</v>
      </c>
      <c r="AE86" s="4"/>
      <c r="AF86" s="4"/>
      <c r="AG86" s="21"/>
      <c r="AH86" s="21">
        <v>-75</v>
      </c>
      <c r="AI86" s="4">
        <v>675</v>
      </c>
      <c r="AJ86" s="4"/>
      <c r="AK86" s="42">
        <f t="shared" si="1"/>
        <v>1126.2</v>
      </c>
      <c r="AL86" s="12"/>
      <c r="AM86" s="6" t="s">
        <v>135</v>
      </c>
    </row>
    <row r="87" spans="1:39">
      <c r="A87" s="14" t="s">
        <v>24</v>
      </c>
      <c r="B87" s="4"/>
      <c r="D87" s="11"/>
      <c r="E87" s="4"/>
      <c r="G87" s="4"/>
      <c r="I87" s="21"/>
      <c r="J87" s="4"/>
      <c r="L87" s="4">
        <v>70.400000000000006</v>
      </c>
      <c r="M87" s="4">
        <v>10</v>
      </c>
      <c r="N87" s="4"/>
      <c r="P87" s="4"/>
      <c r="Q87" s="4"/>
      <c r="S87" s="21"/>
      <c r="T87" s="4"/>
      <c r="U87" s="49"/>
      <c r="V87" s="4"/>
      <c r="W87" s="49"/>
      <c r="X87" s="4">
        <v>173</v>
      </c>
      <c r="Y87" s="49"/>
      <c r="Z87" s="4"/>
      <c r="AB87" s="4"/>
      <c r="AD87" s="21"/>
      <c r="AE87" s="4"/>
      <c r="AF87" s="4"/>
      <c r="AG87" s="21"/>
      <c r="AH87" s="21">
        <v>-75</v>
      </c>
      <c r="AI87" s="4"/>
      <c r="AJ87" s="4"/>
      <c r="AK87" s="42">
        <f t="shared" si="1"/>
        <v>178.4</v>
      </c>
      <c r="AL87" s="12"/>
      <c r="AM87" s="6"/>
    </row>
    <row r="88" spans="1:39" s="47" customFormat="1">
      <c r="A88" s="16" t="s">
        <v>119</v>
      </c>
      <c r="B88" s="4"/>
      <c r="D88" s="11"/>
      <c r="E88" s="4"/>
      <c r="G88" s="4"/>
      <c r="I88" s="21"/>
      <c r="J88" s="4"/>
      <c r="L88" s="4"/>
      <c r="M88" s="4"/>
      <c r="N88" s="4"/>
      <c r="P88" s="4"/>
      <c r="Q88" s="4"/>
      <c r="S88" s="21">
        <v>134.4</v>
      </c>
      <c r="T88" s="4"/>
      <c r="U88" s="49"/>
      <c r="V88" s="4"/>
      <c r="W88" s="49"/>
      <c r="X88" s="4"/>
      <c r="Y88" s="49"/>
      <c r="Z88" s="4"/>
      <c r="AB88" s="4"/>
      <c r="AD88" s="21">
        <v>176</v>
      </c>
      <c r="AE88" s="4"/>
      <c r="AF88" s="4"/>
      <c r="AG88" s="21">
        <v>192</v>
      </c>
      <c r="AH88" s="21">
        <v>-75</v>
      </c>
      <c r="AI88" s="4"/>
      <c r="AJ88" s="4"/>
      <c r="AK88" s="42">
        <f t="shared" si="1"/>
        <v>427.4</v>
      </c>
      <c r="AL88" s="12"/>
      <c r="AM88" s="6"/>
    </row>
    <row r="89" spans="1:39">
      <c r="A89" s="14" t="s">
        <v>59</v>
      </c>
      <c r="B89" s="4"/>
      <c r="D89" s="4"/>
      <c r="E89" s="4"/>
      <c r="G89" s="4"/>
      <c r="I89" s="21"/>
      <c r="J89" s="4"/>
      <c r="L89" s="4"/>
      <c r="M89" s="4"/>
      <c r="N89" s="4"/>
      <c r="P89" s="4"/>
      <c r="Q89" s="4"/>
      <c r="S89" s="21"/>
      <c r="T89" s="4"/>
      <c r="U89" s="49"/>
      <c r="V89" s="4"/>
      <c r="W89" s="49"/>
      <c r="X89" s="4"/>
      <c r="Y89" s="49"/>
      <c r="Z89" s="4"/>
      <c r="AB89" s="4"/>
      <c r="AD89" s="21"/>
      <c r="AE89" s="4"/>
      <c r="AF89" s="4"/>
      <c r="AG89" s="21"/>
      <c r="AH89" s="21"/>
      <c r="AI89" s="4"/>
      <c r="AJ89" s="4"/>
      <c r="AK89" s="42">
        <f t="shared" si="1"/>
        <v>0</v>
      </c>
      <c r="AL89" s="12"/>
      <c r="AM89" s="6"/>
    </row>
    <row r="90" spans="1:39">
      <c r="A90" s="14" t="s">
        <v>60</v>
      </c>
      <c r="B90" s="4"/>
      <c r="D90" s="4"/>
      <c r="E90" s="4"/>
      <c r="G90" s="4"/>
      <c r="I90" s="21"/>
      <c r="J90" s="4"/>
      <c r="L90" s="4"/>
      <c r="M90" s="4"/>
      <c r="N90" s="4"/>
      <c r="P90" s="4"/>
      <c r="Q90" s="4"/>
      <c r="S90" s="21"/>
      <c r="T90" s="4"/>
      <c r="U90" s="49"/>
      <c r="V90" s="4"/>
      <c r="W90" s="49"/>
      <c r="X90" s="4"/>
      <c r="Y90" s="49"/>
      <c r="Z90" s="4"/>
      <c r="AB90" s="4"/>
      <c r="AD90" s="21"/>
      <c r="AE90" s="4"/>
      <c r="AF90" s="4"/>
      <c r="AG90" s="21"/>
      <c r="AH90" s="21"/>
      <c r="AI90" s="4"/>
      <c r="AJ90" s="4"/>
      <c r="AK90" s="42">
        <f t="shared" si="1"/>
        <v>0</v>
      </c>
      <c r="AL90" s="12"/>
      <c r="AM90" s="6"/>
    </row>
    <row r="91" spans="1:39">
      <c r="A91" s="6" t="s">
        <v>96</v>
      </c>
      <c r="B91" s="4"/>
      <c r="D91" s="4"/>
      <c r="E91" s="4"/>
      <c r="G91" s="4"/>
      <c r="I91" s="21"/>
      <c r="J91" s="4"/>
      <c r="L91" s="4"/>
      <c r="M91" s="4"/>
      <c r="N91" s="4"/>
      <c r="P91" s="4"/>
      <c r="Q91" s="4"/>
      <c r="S91" s="21">
        <v>134.4</v>
      </c>
      <c r="T91" s="4"/>
      <c r="U91" s="49"/>
      <c r="V91" s="4"/>
      <c r="W91" s="49"/>
      <c r="X91" s="4"/>
      <c r="Y91" s="49"/>
      <c r="Z91" s="4"/>
      <c r="AB91" s="4"/>
      <c r="AD91" s="21"/>
      <c r="AE91" s="4"/>
      <c r="AF91" s="4"/>
      <c r="AG91" s="21">
        <v>192</v>
      </c>
      <c r="AH91" s="21">
        <v>-75</v>
      </c>
      <c r="AI91" s="4"/>
      <c r="AJ91" s="4"/>
      <c r="AK91" s="42">
        <f t="shared" si="1"/>
        <v>251.39999999999998</v>
      </c>
      <c r="AL91" s="12"/>
      <c r="AM91" s="6"/>
    </row>
    <row r="92" spans="1:39">
      <c r="A92" s="14" t="s">
        <v>37</v>
      </c>
      <c r="B92" s="4"/>
      <c r="D92" s="4"/>
      <c r="E92" s="4"/>
      <c r="G92" s="4"/>
      <c r="I92" s="21"/>
      <c r="J92" s="4"/>
      <c r="L92" s="4"/>
      <c r="M92" s="4">
        <v>10</v>
      </c>
      <c r="N92" s="4"/>
      <c r="P92" s="4"/>
      <c r="Q92" s="4"/>
      <c r="S92" s="21"/>
      <c r="T92" s="4"/>
      <c r="U92" s="49"/>
      <c r="V92" s="4"/>
      <c r="W92" s="49"/>
      <c r="X92" s="4"/>
      <c r="Y92" s="49"/>
      <c r="Z92" s="4"/>
      <c r="AB92" s="4"/>
      <c r="AD92" s="21">
        <v>176</v>
      </c>
      <c r="AE92" s="4"/>
      <c r="AF92" s="4"/>
      <c r="AG92" s="21"/>
      <c r="AH92" s="21">
        <v>-75</v>
      </c>
      <c r="AI92" s="4"/>
      <c r="AJ92" s="4"/>
      <c r="AK92" s="42">
        <f t="shared" si="1"/>
        <v>111</v>
      </c>
      <c r="AL92" s="12"/>
      <c r="AM92" s="6"/>
    </row>
    <row r="93" spans="1:39">
      <c r="A93" s="16" t="s">
        <v>72</v>
      </c>
      <c r="B93" s="4"/>
      <c r="D93" s="4"/>
      <c r="E93" s="4"/>
      <c r="G93" s="4"/>
      <c r="I93" s="21"/>
      <c r="J93" s="4"/>
      <c r="L93" s="4"/>
      <c r="M93" s="4"/>
      <c r="N93" s="4"/>
      <c r="P93" s="4"/>
      <c r="Q93" s="4"/>
      <c r="S93" s="21"/>
      <c r="T93" s="4"/>
      <c r="U93" s="49"/>
      <c r="V93" s="4"/>
      <c r="W93" s="49"/>
      <c r="X93" s="4"/>
      <c r="Y93" s="49"/>
      <c r="Z93" s="4"/>
      <c r="AB93" s="4"/>
      <c r="AD93" s="21"/>
      <c r="AE93" s="4"/>
      <c r="AF93" s="4"/>
      <c r="AG93" s="21"/>
      <c r="AH93" s="21"/>
      <c r="AI93" s="4"/>
      <c r="AJ93" s="4"/>
      <c r="AK93" s="42">
        <f t="shared" si="1"/>
        <v>0</v>
      </c>
      <c r="AL93" s="12"/>
      <c r="AM93" s="6"/>
    </row>
    <row r="94" spans="1:39">
      <c r="A94" s="14" t="s">
        <v>25</v>
      </c>
      <c r="B94" s="4"/>
      <c r="D94" s="4">
        <v>70.400000000000006</v>
      </c>
      <c r="E94" s="4"/>
      <c r="G94" s="4"/>
      <c r="I94" s="21"/>
      <c r="J94" s="4"/>
      <c r="L94" s="4"/>
      <c r="M94" s="4">
        <v>10</v>
      </c>
      <c r="N94" s="4"/>
      <c r="P94" s="4"/>
      <c r="Q94" s="4"/>
      <c r="S94" s="21"/>
      <c r="T94" s="4"/>
      <c r="U94" s="49"/>
      <c r="V94" s="4"/>
      <c r="W94" s="49"/>
      <c r="X94" s="4">
        <v>461</v>
      </c>
      <c r="Y94" s="49"/>
      <c r="Z94" s="4"/>
      <c r="AB94" s="4"/>
      <c r="AD94" s="21"/>
      <c r="AE94" s="4"/>
      <c r="AF94" s="4"/>
      <c r="AG94" s="21">
        <v>96</v>
      </c>
      <c r="AH94" s="21">
        <v>-75</v>
      </c>
      <c r="AI94" s="4"/>
      <c r="AJ94" s="4"/>
      <c r="AK94" s="42">
        <f t="shared" si="1"/>
        <v>562.4</v>
      </c>
      <c r="AL94" s="12"/>
      <c r="AM94" s="6"/>
    </row>
    <row r="95" spans="1:39" ht="30">
      <c r="A95" s="25" t="s">
        <v>26</v>
      </c>
      <c r="B95" s="26"/>
      <c r="D95" s="26"/>
      <c r="E95" s="26"/>
      <c r="G95" s="26"/>
      <c r="I95" s="27"/>
      <c r="J95" s="26"/>
      <c r="L95" s="26">
        <v>70.400000000000006</v>
      </c>
      <c r="M95" s="26">
        <v>10</v>
      </c>
      <c r="N95" s="26"/>
      <c r="P95" s="26"/>
      <c r="Q95" s="26">
        <v>-565</v>
      </c>
      <c r="S95" s="27"/>
      <c r="T95" s="26"/>
      <c r="U95" s="49"/>
      <c r="V95" s="4"/>
      <c r="W95" s="49"/>
      <c r="X95" s="4"/>
      <c r="Y95" s="49"/>
      <c r="Z95" s="4">
        <v>-380</v>
      </c>
      <c r="AB95" s="4"/>
      <c r="AD95" s="27"/>
      <c r="AE95" s="26"/>
      <c r="AF95" s="26"/>
      <c r="AG95" s="27"/>
      <c r="AH95" s="27">
        <v>-75</v>
      </c>
      <c r="AI95" s="26"/>
      <c r="AJ95" s="26"/>
      <c r="AK95" s="42">
        <f t="shared" si="1"/>
        <v>-939.6</v>
      </c>
      <c r="AL95" s="12"/>
      <c r="AM95" s="28" t="s">
        <v>125</v>
      </c>
    </row>
    <row r="96" spans="1:39" ht="15.75" thickBot="1">
      <c r="A96" s="29" t="s">
        <v>66</v>
      </c>
      <c r="B96" s="30"/>
      <c r="C96" s="31"/>
      <c r="D96" s="30"/>
      <c r="E96" s="30"/>
      <c r="F96" s="31"/>
      <c r="G96" s="30"/>
      <c r="H96" s="31"/>
      <c r="I96" s="32"/>
      <c r="J96" s="30"/>
      <c r="K96" s="31"/>
      <c r="L96" s="30"/>
      <c r="M96" s="30"/>
      <c r="N96" s="30"/>
      <c r="O96" s="31"/>
      <c r="P96" s="30"/>
      <c r="Q96" s="30"/>
      <c r="R96" s="31"/>
      <c r="S96" s="32"/>
      <c r="T96" s="30"/>
      <c r="U96" s="31"/>
      <c r="V96" s="4"/>
      <c r="W96" s="62"/>
      <c r="X96" s="4"/>
      <c r="Y96" s="31"/>
      <c r="Z96" s="4"/>
      <c r="AA96" s="31"/>
      <c r="AB96" s="4"/>
      <c r="AC96" s="31"/>
      <c r="AD96" s="32"/>
      <c r="AE96" s="30"/>
      <c r="AF96" s="26"/>
      <c r="AG96" s="32"/>
      <c r="AH96" s="32"/>
      <c r="AI96" s="30"/>
      <c r="AJ96" s="26"/>
      <c r="AK96" s="42">
        <f t="shared" si="1"/>
        <v>0</v>
      </c>
      <c r="AL96" s="33"/>
      <c r="AM96" s="34"/>
    </row>
    <row r="97" spans="1:39" ht="15.75" thickBot="1">
      <c r="A97" s="35" t="s">
        <v>27</v>
      </c>
      <c r="B97" s="36">
        <f>SUM(B4:B96)</f>
        <v>0</v>
      </c>
      <c r="C97" s="40"/>
      <c r="D97" s="39">
        <f>SUM(D4:D96)</f>
        <v>2604.8000000000002</v>
      </c>
      <c r="E97" s="39">
        <f>SUM(E4:E96)</f>
        <v>267</v>
      </c>
      <c r="F97" s="40"/>
      <c r="G97" s="39">
        <f>SUM(G4:G96)</f>
        <v>80</v>
      </c>
      <c r="H97" s="40"/>
      <c r="I97" s="41">
        <f>SUM(I4:I96)</f>
        <v>1536.3999999999999</v>
      </c>
      <c r="J97" s="39">
        <f>SUM(J4:J96)</f>
        <v>326</v>
      </c>
      <c r="K97" s="40"/>
      <c r="L97" s="39">
        <f>SUM(L4:L96)</f>
        <v>1900.8000000000004</v>
      </c>
      <c r="M97" s="39">
        <f>SUM(M4:M96)</f>
        <v>450</v>
      </c>
      <c r="N97" s="39">
        <f>SUM(N4:N96)</f>
        <v>-142</v>
      </c>
      <c r="O97" s="40"/>
      <c r="P97" s="39">
        <f>SUM(P4:P96)</f>
        <v>49</v>
      </c>
      <c r="Q97" s="39">
        <f>SUM(Q4:Q96)</f>
        <v>-2960</v>
      </c>
      <c r="R97" s="40"/>
      <c r="S97" s="41">
        <f>SUM(S4:S96)</f>
        <v>806</v>
      </c>
      <c r="T97" s="39">
        <f>SUM(T4:T96)</f>
        <v>0</v>
      </c>
      <c r="U97" s="39"/>
      <c r="V97" s="39">
        <f>SUM(V4:V96)</f>
        <v>411</v>
      </c>
      <c r="W97" s="61"/>
      <c r="X97" s="39">
        <f>SUM(X4:X96)</f>
        <v>1937</v>
      </c>
      <c r="Y97" s="39"/>
      <c r="Z97" s="39">
        <f>SUM(Z4:Z96)</f>
        <v>-820</v>
      </c>
      <c r="AA97" s="40"/>
      <c r="AB97" s="39">
        <f>SUM(AB4:AB96)</f>
        <v>1635</v>
      </c>
      <c r="AC97" s="40"/>
      <c r="AD97" s="41">
        <f>SUM(AD4:AD96)</f>
        <v>2288</v>
      </c>
      <c r="AE97" s="39">
        <f>SUM(AE4:AE96)</f>
        <v>17.5</v>
      </c>
      <c r="AF97" s="39"/>
      <c r="AG97" s="41">
        <f>SUM(AG4:AG96)</f>
        <v>3264</v>
      </c>
      <c r="AH97" s="41">
        <f>SUM(AH4:AH96)</f>
        <v>-4950</v>
      </c>
      <c r="AI97" s="39">
        <f>SUM(AI4:AI96)</f>
        <v>2245</v>
      </c>
      <c r="AJ97" s="39"/>
      <c r="AK97" s="39">
        <f>SUM(AK4:AK96)</f>
        <v>10924.499999999996</v>
      </c>
      <c r="AL97" s="37"/>
      <c r="AM97" s="38" t="s">
        <v>62</v>
      </c>
    </row>
    <row r="98" spans="1:39">
      <c r="A98" s="1"/>
      <c r="G98" s="17"/>
    </row>
    <row r="100" spans="1:39">
      <c r="A100" t="s">
        <v>42</v>
      </c>
      <c r="B100">
        <v>44</v>
      </c>
      <c r="D100">
        <v>44</v>
      </c>
      <c r="I100" s="20">
        <v>96</v>
      </c>
      <c r="L100" s="47">
        <v>44</v>
      </c>
      <c r="P100">
        <v>192</v>
      </c>
      <c r="S100" s="20">
        <v>42</v>
      </c>
      <c r="AD100" s="47">
        <v>55</v>
      </c>
      <c r="AG100" s="20">
        <v>60</v>
      </c>
    </row>
    <row r="101" spans="1:39">
      <c r="A101" t="s">
        <v>41</v>
      </c>
      <c r="B101">
        <v>1.6</v>
      </c>
      <c r="D101">
        <v>1.6</v>
      </c>
      <c r="G101">
        <v>1.6</v>
      </c>
      <c r="I101" s="19">
        <v>1.6</v>
      </c>
      <c r="L101">
        <v>1.6</v>
      </c>
      <c r="P101">
        <v>1.6</v>
      </c>
      <c r="S101" s="20">
        <v>1.6</v>
      </c>
      <c r="AD101" s="47">
        <v>1.6</v>
      </c>
      <c r="AG101" s="19">
        <v>1.6</v>
      </c>
    </row>
    <row r="102" spans="1:39">
      <c r="A102" t="s">
        <v>39</v>
      </c>
      <c r="B102" s="5"/>
      <c r="D102" s="5"/>
      <c r="G102" s="5"/>
      <c r="I102" s="22"/>
      <c r="L102" s="5"/>
      <c r="M102" s="49"/>
      <c r="P102" s="5"/>
      <c r="S102" s="22"/>
      <c r="AD102" s="5"/>
      <c r="AG102" s="22"/>
      <c r="AH102" s="57"/>
    </row>
    <row r="103" spans="1:39" s="9" customFormat="1" ht="15.75" thickBot="1">
      <c r="A103" s="9" t="s">
        <v>43</v>
      </c>
      <c r="B103" s="13">
        <f>B100*B101</f>
        <v>70.400000000000006</v>
      </c>
      <c r="D103" s="13">
        <f>D100*D101*2</f>
        <v>140.80000000000001</v>
      </c>
      <c r="G103" s="13">
        <f>G100*G101*2</f>
        <v>0</v>
      </c>
      <c r="I103" s="46">
        <f>I100*I101*2</f>
        <v>307.20000000000005</v>
      </c>
      <c r="L103" s="13">
        <f>L100*L101*2</f>
        <v>140.80000000000001</v>
      </c>
      <c r="M103" s="50"/>
      <c r="P103" s="13">
        <f>P100*P101*2</f>
        <v>614.40000000000009</v>
      </c>
      <c r="S103" s="55">
        <f>S100*S101*2</f>
        <v>134.4</v>
      </c>
      <c r="T103"/>
      <c r="U103" s="47"/>
      <c r="V103" s="47"/>
      <c r="W103" s="47"/>
      <c r="X103" s="47"/>
      <c r="Y103" s="47"/>
      <c r="Z103" s="47"/>
      <c r="AD103" s="13">
        <f>AD100*AD101*2</f>
        <v>176</v>
      </c>
      <c r="AE103" s="47"/>
      <c r="AF103" s="47"/>
      <c r="AG103" s="46">
        <f>AG100*AG101*2</f>
        <v>192</v>
      </c>
      <c r="AH103" s="58"/>
      <c r="AI103" s="47"/>
      <c r="AJ103" s="47"/>
      <c r="AM103" s="1"/>
    </row>
    <row r="104" spans="1:39" ht="15.75" thickTop="1"/>
    <row r="105" spans="1:39">
      <c r="A105" s="9" t="s">
        <v>101</v>
      </c>
      <c r="I105" s="19"/>
    </row>
    <row r="106" spans="1:39" ht="30">
      <c r="A106" s="15" t="s">
        <v>100</v>
      </c>
      <c r="D106" t="s">
        <v>121</v>
      </c>
    </row>
  </sheetData>
  <sortState ref="A4:S71">
    <sortCondition ref="A4"/>
  </sortState>
  <mergeCells count="7">
    <mergeCell ref="AD2:AE2"/>
    <mergeCell ref="AG2:AI2"/>
    <mergeCell ref="P2:Q2"/>
    <mergeCell ref="I2:J2"/>
    <mergeCell ref="D2:E2"/>
    <mergeCell ref="L2:N2"/>
    <mergeCell ref="S2:T2"/>
  </mergeCells>
  <pageMargins left="0" right="0" top="0" bottom="0" header="0.31496062992125984" footer="0.31496062992125984"/>
  <pageSetup paperSize="9" scale="50" fitToHeight="0" orientation="landscape" r:id="rId1"/>
  <headerFooter>
    <oddFooter>&amp;C&amp;P&amp;R&amp;D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2015</vt:lpstr>
      <vt:lpstr>'2015'!Udskriftstitler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Viborg Svømmeklub</cp:lastModifiedBy>
  <cp:lastPrinted>2016-01-17T14:21:17Z</cp:lastPrinted>
  <dcterms:created xsi:type="dcterms:W3CDTF">2014-03-09T15:16:48Z</dcterms:created>
  <dcterms:modified xsi:type="dcterms:W3CDTF">2016-03-25T09:47:48Z</dcterms:modified>
</cp:coreProperties>
</file>